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uofnelincoln-my.sharepoint.com/personal/jjonson2_unl_edu/Documents/Documents/cccco final/2024_2026 Contract/Fall 2024 review/Tools for colleges/DI Calculator/"/>
    </mc:Choice>
  </mc:AlternateContent>
  <xr:revisionPtr revIDLastSave="3" documentId="13_ncr:1_{75B603F0-8E29-4A24-975F-9A722501DB39}" xr6:coauthVersionLast="47" xr6:coauthVersionMax="47" xr10:uidLastSave="{27E5454D-1250-4CAC-941E-28651980B229}"/>
  <workbookProtection workbookAlgorithmName="SHA-512" workbookHashValue="HiDxJsI1+74A0IEoSrLS9yu/56rCFohXMCLCS+PTFYQ0ZBNX4f2Hb6bxxglebGw/CkOqHvSWrIOBLaNBriQVTg==" workbookSaltValue="IK5cAPIgKW99bJV/V1lzPQ==" workbookSpinCount="100000" lockStructure="1"/>
  <bookViews>
    <workbookView xWindow="-120" yWindow="-120" windowWidth="29040" windowHeight="17520" xr2:uid="{C4BF70E6-7EF1-4108-B88F-4949D4A52935}"/>
  </bookViews>
  <sheets>
    <sheet name="Introduction" sheetId="1" r:id="rId1"/>
    <sheet name="Data Input" sheetId="2" r:id="rId2"/>
    <sheet name="PPG-1" sheetId="3" r:id="rId3"/>
    <sheet name="PI" sheetId="4" r:id="rId4"/>
    <sheet name="80% Rule" sheetId="5" r:id="rId5"/>
    <sheet name="80% Rule - User Defined" sheetId="6" r:id="rId6"/>
  </sheets>
  <definedNames>
    <definedName name="TitleRegion1..K21">'Data Input'!$A$10</definedName>
    <definedName name="TitleRegion2..L15">'PPG-1'!$A$4</definedName>
    <definedName name="TitleRegion3...J28">'PPG-1'!$A$18</definedName>
    <definedName name="TitleRegion4..I41">'PPG-1'!$A$31</definedName>
    <definedName name="TitleRegion5..J15">PI!$A$4</definedName>
    <definedName name="TitleRegion7..J29">PI!$A$18</definedName>
    <definedName name="TitleRegion8..K17">'80% Rule'!$A$5</definedName>
    <definedName name="TitleRegion9..K18">'80% Rule - User Defined'!$A$6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5" i="2" l="1"/>
  <c r="K17" i="2"/>
  <c r="J14" i="2" l="1"/>
  <c r="J12" i="2"/>
  <c r="K12" i="2"/>
  <c r="K16" i="2"/>
  <c r="J13" i="2"/>
  <c r="J16" i="2"/>
  <c r="J17" i="2"/>
  <c r="J18" i="2"/>
  <c r="J19" i="2"/>
  <c r="J20" i="2"/>
  <c r="J21" i="2"/>
  <c r="J17" i="6"/>
  <c r="A17" i="6"/>
  <c r="J16" i="6"/>
  <c r="A16" i="6"/>
  <c r="J15" i="6"/>
  <c r="A15" i="6"/>
  <c r="J14" i="6"/>
  <c r="A14" i="6"/>
  <c r="J13" i="6"/>
  <c r="A13" i="6"/>
  <c r="J12" i="6"/>
  <c r="A12" i="6"/>
  <c r="J11" i="6"/>
  <c r="A11" i="6"/>
  <c r="J10" i="6"/>
  <c r="A10" i="6"/>
  <c r="J9" i="6"/>
  <c r="A9" i="6"/>
  <c r="J8" i="6"/>
  <c r="A8" i="6"/>
  <c r="I6" i="6"/>
  <c r="H6" i="6"/>
  <c r="G6" i="6"/>
  <c r="F6" i="6"/>
  <c r="E6" i="6"/>
  <c r="D6" i="6"/>
  <c r="C6" i="6"/>
  <c r="B6" i="6"/>
  <c r="K13" i="2"/>
  <c r="K14" i="2"/>
  <c r="K15" i="2"/>
  <c r="J11" i="3"/>
  <c r="K18" i="2"/>
  <c r="K19" i="2"/>
  <c r="K20" i="2"/>
  <c r="J14" i="3" s="1"/>
  <c r="K21" i="2"/>
  <c r="H27" i="3" l="1"/>
  <c r="H15" i="5" s="1"/>
  <c r="C27" i="3"/>
  <c r="C15" i="5" s="1"/>
  <c r="I27" i="3"/>
  <c r="I15" i="5" s="1"/>
  <c r="D27" i="3"/>
  <c r="D15" i="5" s="1"/>
  <c r="E27" i="3"/>
  <c r="F27" i="3"/>
  <c r="F16" i="6" s="1"/>
  <c r="G27" i="3"/>
  <c r="G16" i="6" s="1"/>
  <c r="B27" i="3"/>
  <c r="B16" i="6" s="1"/>
  <c r="D22" i="3"/>
  <c r="D11" i="6" s="1"/>
  <c r="F22" i="3"/>
  <c r="F11" i="6" s="1"/>
  <c r="G22" i="3"/>
  <c r="G11" i="6" s="1"/>
  <c r="H22" i="3"/>
  <c r="H11" i="6" s="1"/>
  <c r="B22" i="3"/>
  <c r="B10" i="5" s="1"/>
  <c r="I22" i="3"/>
  <c r="C22" i="3"/>
  <c r="E22" i="3"/>
  <c r="E11" i="6" s="1"/>
  <c r="C24" i="3"/>
  <c r="C12" i="5" s="1"/>
  <c r="G24" i="3"/>
  <c r="G13" i="6" s="1"/>
  <c r="H24" i="3"/>
  <c r="H12" i="5" s="1"/>
  <c r="B24" i="3"/>
  <c r="B13" i="6" s="1"/>
  <c r="I24" i="3"/>
  <c r="I13" i="6" s="1"/>
  <c r="E24" i="3"/>
  <c r="E12" i="5" s="1"/>
  <c r="D24" i="3"/>
  <c r="D13" i="6" s="1"/>
  <c r="F24" i="3"/>
  <c r="F12" i="5" s="1"/>
  <c r="G23" i="3"/>
  <c r="G12" i="6" s="1"/>
  <c r="H23" i="3"/>
  <c r="H12" i="6" s="1"/>
  <c r="B23" i="3"/>
  <c r="I23" i="3"/>
  <c r="I12" i="6" s="1"/>
  <c r="C23" i="3"/>
  <c r="C12" i="6" s="1"/>
  <c r="D23" i="3"/>
  <c r="D12" i="6" s="1"/>
  <c r="E23" i="3"/>
  <c r="E11" i="5" s="1"/>
  <c r="F23" i="3"/>
  <c r="F12" i="6" s="1"/>
  <c r="I28" i="3"/>
  <c r="I17" i="6" s="1"/>
  <c r="C28" i="3"/>
  <c r="C17" i="6" s="1"/>
  <c r="D28" i="3"/>
  <c r="D16" i="5" s="1"/>
  <c r="G28" i="3"/>
  <c r="G16" i="5" s="1"/>
  <c r="F28" i="3"/>
  <c r="F17" i="6" s="1"/>
  <c r="E28" i="3"/>
  <c r="E17" i="6" s="1"/>
  <c r="H28" i="3"/>
  <c r="H16" i="5" s="1"/>
  <c r="B28" i="3"/>
  <c r="B16" i="5" s="1"/>
  <c r="H25" i="3"/>
  <c r="H13" i="5" s="1"/>
  <c r="B25" i="3"/>
  <c r="B13" i="5" s="1"/>
  <c r="I25" i="3"/>
  <c r="I13" i="5" s="1"/>
  <c r="C25" i="3"/>
  <c r="D25" i="3"/>
  <c r="D14" i="6" s="1"/>
  <c r="E25" i="3"/>
  <c r="E13" i="5" s="1"/>
  <c r="F25" i="3"/>
  <c r="F13" i="5" s="1"/>
  <c r="G25" i="3"/>
  <c r="E20" i="3"/>
  <c r="E9" i="6" s="1"/>
  <c r="C20" i="3"/>
  <c r="C8" i="5" s="1"/>
  <c r="F20" i="3"/>
  <c r="F8" i="5" s="1"/>
  <c r="G20" i="3"/>
  <c r="G9" i="6" s="1"/>
  <c r="H20" i="3"/>
  <c r="H8" i="5" s="1"/>
  <c r="B20" i="3"/>
  <c r="B8" i="5" s="1"/>
  <c r="I20" i="3"/>
  <c r="I9" i="6" s="1"/>
  <c r="D20" i="3"/>
  <c r="D9" i="6" s="1"/>
  <c r="E19" i="3"/>
  <c r="F19" i="3"/>
  <c r="G19" i="3"/>
  <c r="G8" i="6" s="1"/>
  <c r="H19" i="3"/>
  <c r="H8" i="6" s="1"/>
  <c r="B19" i="3"/>
  <c r="B7" i="5" s="1"/>
  <c r="I19" i="3"/>
  <c r="I7" i="5" s="1"/>
  <c r="C19" i="3"/>
  <c r="C7" i="5" s="1"/>
  <c r="D19" i="3"/>
  <c r="H26" i="3"/>
  <c r="H15" i="6" s="1"/>
  <c r="B26" i="3"/>
  <c r="B14" i="5" s="1"/>
  <c r="F26" i="3"/>
  <c r="F14" i="5" s="1"/>
  <c r="I26" i="3"/>
  <c r="I14" i="5" s="1"/>
  <c r="C26" i="3"/>
  <c r="C14" i="5" s="1"/>
  <c r="D26" i="3"/>
  <c r="D15" i="6" s="1"/>
  <c r="E26" i="3"/>
  <c r="E15" i="6" s="1"/>
  <c r="G26" i="3"/>
  <c r="G14" i="5" s="1"/>
  <c r="F21" i="3"/>
  <c r="F10" i="6" s="1"/>
  <c r="G21" i="3"/>
  <c r="G10" i="6" s="1"/>
  <c r="H21" i="3"/>
  <c r="H10" i="6" s="1"/>
  <c r="B21" i="3"/>
  <c r="B10" i="6" s="1"/>
  <c r="I21" i="3"/>
  <c r="I9" i="5" s="1"/>
  <c r="C21" i="3"/>
  <c r="D21" i="3"/>
  <c r="D9" i="5" s="1"/>
  <c r="E21" i="3"/>
  <c r="E10" i="6" s="1"/>
  <c r="K17" i="6"/>
  <c r="J15" i="3"/>
  <c r="K15" i="6"/>
  <c r="J13" i="3"/>
  <c r="K14" i="6"/>
  <c r="J12" i="3"/>
  <c r="J8" i="4"/>
  <c r="J8" i="3"/>
  <c r="J9" i="4"/>
  <c r="J9" i="3"/>
  <c r="J10" i="4"/>
  <c r="J10" i="3"/>
  <c r="J6" i="4"/>
  <c r="J6" i="3"/>
  <c r="J7" i="4"/>
  <c r="J7" i="3"/>
  <c r="K13" i="6"/>
  <c r="K10" i="5"/>
  <c r="K9" i="5"/>
  <c r="K14" i="5"/>
  <c r="K13" i="5"/>
  <c r="K12" i="5"/>
  <c r="K11" i="5"/>
  <c r="K9" i="6"/>
  <c r="K16" i="6"/>
  <c r="K8" i="5"/>
  <c r="K10" i="6"/>
  <c r="K15" i="5"/>
  <c r="K7" i="5"/>
  <c r="J15" i="4"/>
  <c r="J14" i="4"/>
  <c r="K12" i="6"/>
  <c r="J13" i="4"/>
  <c r="J12" i="4"/>
  <c r="J11" i="4"/>
  <c r="K8" i="6"/>
  <c r="K11" i="6"/>
  <c r="K16" i="5"/>
  <c r="B7" i="6"/>
  <c r="G7" i="6"/>
  <c r="E7" i="6"/>
  <c r="F7" i="6"/>
  <c r="H7" i="6"/>
  <c r="D7" i="6"/>
  <c r="C7" i="6"/>
  <c r="I7" i="6"/>
  <c r="C15" i="6" l="1"/>
  <c r="B15" i="6"/>
  <c r="C13" i="6"/>
  <c r="C16" i="5"/>
  <c r="D16" i="6"/>
  <c r="G17" i="6"/>
  <c r="C16" i="6"/>
  <c r="D10" i="5"/>
  <c r="E10" i="5"/>
  <c r="H9" i="5"/>
  <c r="I8" i="5"/>
  <c r="E8" i="5"/>
  <c r="D10" i="6"/>
  <c r="F15" i="6"/>
  <c r="D17" i="6"/>
  <c r="D11" i="5"/>
  <c r="G10" i="5"/>
  <c r="D8" i="5"/>
  <c r="F16" i="5"/>
  <c r="H7" i="5"/>
  <c r="B17" i="6"/>
  <c r="B9" i="5"/>
  <c r="H17" i="6"/>
  <c r="B15" i="5"/>
  <c r="H16" i="6"/>
  <c r="E14" i="5"/>
  <c r="I15" i="6"/>
  <c r="D14" i="5"/>
  <c r="I14" i="6"/>
  <c r="B14" i="6"/>
  <c r="H13" i="6"/>
  <c r="B12" i="5"/>
  <c r="I12" i="5"/>
  <c r="I11" i="5"/>
  <c r="G11" i="5"/>
  <c r="E12" i="6"/>
  <c r="C11" i="5"/>
  <c r="F11" i="5"/>
  <c r="B11" i="6"/>
  <c r="F9" i="5"/>
  <c r="G9" i="5"/>
  <c r="E9" i="5"/>
  <c r="B9" i="6"/>
  <c r="H9" i="6"/>
  <c r="F9" i="6"/>
  <c r="G7" i="5"/>
  <c r="D13" i="5"/>
  <c r="F10" i="5"/>
  <c r="D8" i="6"/>
  <c r="C9" i="6"/>
  <c r="I16" i="5"/>
  <c r="F13" i="6"/>
  <c r="E15" i="5"/>
  <c r="G15" i="6"/>
  <c r="H14" i="6"/>
  <c r="G15" i="5"/>
  <c r="I16" i="6"/>
  <c r="E7" i="5"/>
  <c r="H10" i="5"/>
  <c r="E16" i="6"/>
  <c r="C10" i="6"/>
  <c r="C9" i="5"/>
  <c r="C8" i="6"/>
  <c r="E8" i="6"/>
  <c r="C13" i="5"/>
  <c r="B11" i="5"/>
  <c r="C11" i="6"/>
  <c r="G8" i="5"/>
  <c r="C14" i="6"/>
  <c r="G14" i="6"/>
  <c r="E16" i="5"/>
  <c r="H11" i="5"/>
  <c r="G12" i="5"/>
  <c r="I11" i="6"/>
  <c r="F15" i="5"/>
  <c r="I8" i="6"/>
  <c r="G13" i="5"/>
  <c r="D12" i="5"/>
  <c r="C10" i="5"/>
  <c r="F7" i="5"/>
  <c r="H14" i="5"/>
  <c r="D7" i="5"/>
  <c r="E14" i="6"/>
  <c r="B12" i="6"/>
  <c r="I10" i="5"/>
  <c r="I10" i="6"/>
  <c r="F14" i="6"/>
  <c r="F8" i="6"/>
  <c r="B8" i="6"/>
  <c r="E13" i="6"/>
  <c r="B26" i="4"/>
  <c r="A8" i="5"/>
  <c r="A9" i="5"/>
  <c r="A10" i="5"/>
  <c r="A11" i="5"/>
  <c r="A12" i="5"/>
  <c r="A13" i="5"/>
  <c r="A14" i="5"/>
  <c r="A15" i="5"/>
  <c r="A16" i="5"/>
  <c r="A7" i="5"/>
  <c r="C5" i="5"/>
  <c r="D5" i="5"/>
  <c r="E5" i="5"/>
  <c r="F5" i="5"/>
  <c r="G5" i="5"/>
  <c r="H5" i="5"/>
  <c r="I5" i="5"/>
  <c r="B5" i="5"/>
  <c r="I28" i="4"/>
  <c r="B21" i="4"/>
  <c r="E21" i="4"/>
  <c r="G21" i="4"/>
  <c r="H21" i="4"/>
  <c r="I21" i="4"/>
  <c r="C22" i="4"/>
  <c r="E22" i="4"/>
  <c r="F22" i="4"/>
  <c r="E23" i="4"/>
  <c r="G23" i="4"/>
  <c r="I23" i="4"/>
  <c r="C24" i="4"/>
  <c r="D24" i="4"/>
  <c r="F25" i="4"/>
  <c r="G25" i="4"/>
  <c r="H25" i="4"/>
  <c r="I25" i="4"/>
  <c r="D26" i="4"/>
  <c r="E26" i="4"/>
  <c r="F26" i="4"/>
  <c r="E27" i="4"/>
  <c r="F27" i="4"/>
  <c r="D19" i="4"/>
  <c r="E19" i="4"/>
  <c r="H19" i="4"/>
  <c r="I19" i="4"/>
  <c r="J16" i="5"/>
  <c r="J15" i="5"/>
  <c r="J14" i="5"/>
  <c r="J13" i="5"/>
  <c r="J12" i="5"/>
  <c r="J11" i="5"/>
  <c r="J10" i="5"/>
  <c r="J9" i="5"/>
  <c r="J8" i="5"/>
  <c r="J7" i="5"/>
  <c r="A7" i="4"/>
  <c r="A20" i="4" s="1"/>
  <c r="A8" i="4"/>
  <c r="A21" i="4" s="1"/>
  <c r="A9" i="4"/>
  <c r="A22" i="4" s="1"/>
  <c r="A10" i="4"/>
  <c r="A23" i="4" s="1"/>
  <c r="A11" i="4"/>
  <c r="A24" i="4" s="1"/>
  <c r="A12" i="4"/>
  <c r="A25" i="4" s="1"/>
  <c r="A13" i="4"/>
  <c r="A26" i="4" s="1"/>
  <c r="A14" i="4"/>
  <c r="A27" i="4" s="1"/>
  <c r="A15" i="4"/>
  <c r="A28" i="4" s="1"/>
  <c r="A6" i="4"/>
  <c r="A19" i="4" s="1"/>
  <c r="C4" i="4"/>
  <c r="C18" i="4" s="1"/>
  <c r="D4" i="4"/>
  <c r="D18" i="4" s="1"/>
  <c r="E4" i="4"/>
  <c r="E18" i="4" s="1"/>
  <c r="F4" i="4"/>
  <c r="F18" i="4" s="1"/>
  <c r="G4" i="4"/>
  <c r="G18" i="4" s="1"/>
  <c r="H4" i="4"/>
  <c r="H18" i="4" s="1"/>
  <c r="I4" i="4"/>
  <c r="I18" i="4" s="1"/>
  <c r="B4" i="4"/>
  <c r="B18" i="4" s="1"/>
  <c r="J20" i="4"/>
  <c r="J21" i="4"/>
  <c r="J22" i="4"/>
  <c r="J23" i="4"/>
  <c r="J24" i="4"/>
  <c r="J25" i="4"/>
  <c r="J26" i="4"/>
  <c r="J27" i="4"/>
  <c r="J28" i="4"/>
  <c r="J19" i="4"/>
  <c r="H20" i="4"/>
  <c r="I20" i="4"/>
  <c r="H22" i="4"/>
  <c r="I22" i="4"/>
  <c r="B23" i="4"/>
  <c r="C23" i="4"/>
  <c r="D23" i="4"/>
  <c r="H24" i="4"/>
  <c r="I24" i="4"/>
  <c r="B25" i="4"/>
  <c r="C25" i="4"/>
  <c r="D25" i="4"/>
  <c r="G26" i="4"/>
  <c r="H26" i="4"/>
  <c r="I26" i="4"/>
  <c r="B27" i="4"/>
  <c r="C27" i="4"/>
  <c r="D27" i="4"/>
  <c r="B28" i="4"/>
  <c r="C28" i="4"/>
  <c r="D28" i="4"/>
  <c r="E28" i="4"/>
  <c r="F28" i="4"/>
  <c r="G28" i="4"/>
  <c r="H28" i="4"/>
  <c r="F19" i="4"/>
  <c r="B19" i="4"/>
  <c r="C18" i="3"/>
  <c r="C4" i="3" s="1"/>
  <c r="D18" i="3"/>
  <c r="D4" i="3" s="1"/>
  <c r="E18" i="3"/>
  <c r="E4" i="3" s="1"/>
  <c r="F18" i="3"/>
  <c r="F4" i="3" s="1"/>
  <c r="G18" i="3"/>
  <c r="G4" i="3" s="1"/>
  <c r="H18" i="3"/>
  <c r="H4" i="3" s="1"/>
  <c r="I18" i="3"/>
  <c r="I4" i="3" s="1"/>
  <c r="B18" i="3"/>
  <c r="B4" i="3" s="1"/>
  <c r="A20" i="3"/>
  <c r="A7" i="3" s="1"/>
  <c r="A33" i="3" s="1"/>
  <c r="A21" i="3"/>
  <c r="A8" i="3" s="1"/>
  <c r="A34" i="3" s="1"/>
  <c r="A22" i="3"/>
  <c r="A9" i="3" s="1"/>
  <c r="A35" i="3" s="1"/>
  <c r="A23" i="3"/>
  <c r="A10" i="3" s="1"/>
  <c r="A36" i="3" s="1"/>
  <c r="A24" i="3"/>
  <c r="A11" i="3" s="1"/>
  <c r="A37" i="3" s="1"/>
  <c r="A25" i="3"/>
  <c r="A12" i="3" s="1"/>
  <c r="A38" i="3" s="1"/>
  <c r="A26" i="3"/>
  <c r="A13" i="3" s="1"/>
  <c r="A39" i="3" s="1"/>
  <c r="A27" i="3"/>
  <c r="A14" i="3" s="1"/>
  <c r="A40" i="3" s="1"/>
  <c r="A28" i="3"/>
  <c r="A15" i="3" s="1"/>
  <c r="A41" i="3" s="1"/>
  <c r="A19" i="3"/>
  <c r="A6" i="3" s="1"/>
  <c r="A32" i="3" s="1"/>
  <c r="J20" i="3"/>
  <c r="J21" i="3"/>
  <c r="J22" i="3"/>
  <c r="J23" i="3"/>
  <c r="J24" i="3"/>
  <c r="J25" i="3"/>
  <c r="J26" i="3"/>
  <c r="J27" i="3"/>
  <c r="J28" i="3"/>
  <c r="B41" i="3" s="1"/>
  <c r="J19" i="3"/>
  <c r="F17" i="5" l="1"/>
  <c r="B6" i="3"/>
  <c r="C7" i="3"/>
  <c r="B7" i="3"/>
  <c r="C6" i="3"/>
  <c r="E17" i="5"/>
  <c r="B12" i="3"/>
  <c r="F14" i="3"/>
  <c r="F9" i="3"/>
  <c r="G12" i="3"/>
  <c r="H9" i="3"/>
  <c r="G6" i="3"/>
  <c r="H8" i="3"/>
  <c r="I8" i="3"/>
  <c r="I14" i="3"/>
  <c r="G13" i="3"/>
  <c r="B10" i="3"/>
  <c r="C9" i="3"/>
  <c r="B9" i="3"/>
  <c r="D6" i="3"/>
  <c r="G9" i="3"/>
  <c r="H11" i="3"/>
  <c r="C11" i="3"/>
  <c r="I11" i="3"/>
  <c r="E11" i="3"/>
  <c r="G11" i="3"/>
  <c r="H14" i="3"/>
  <c r="I13" i="3"/>
  <c r="D13" i="3"/>
  <c r="B15" i="3"/>
  <c r="C13" i="3"/>
  <c r="G7" i="3"/>
  <c r="E7" i="3"/>
  <c r="F15" i="3"/>
  <c r="C14" i="3"/>
  <c r="D15" i="3"/>
  <c r="G15" i="3"/>
  <c r="F7" i="3"/>
  <c r="E9" i="3"/>
  <c r="D9" i="3"/>
  <c r="F11" i="3"/>
  <c r="D7" i="3"/>
  <c r="H13" i="3"/>
  <c r="H7" i="3"/>
  <c r="B13" i="3"/>
  <c r="G14" i="3"/>
  <c r="C15" i="3"/>
  <c r="H15" i="3"/>
  <c r="E13" i="3"/>
  <c r="E8" i="3"/>
  <c r="D14" i="3"/>
  <c r="H12" i="3"/>
  <c r="H10" i="3"/>
  <c r="E10" i="3"/>
  <c r="C10" i="3"/>
  <c r="I9" i="3"/>
  <c r="B8" i="3"/>
  <c r="B14" i="3"/>
  <c r="D11" i="3"/>
  <c r="D10" i="3"/>
  <c r="I12" i="3"/>
  <c r="I15" i="3"/>
  <c r="F12" i="3"/>
  <c r="G10" i="3"/>
  <c r="D8" i="3"/>
  <c r="I7" i="3"/>
  <c r="E15" i="3"/>
  <c r="I10" i="3"/>
  <c r="C8" i="3"/>
  <c r="B11" i="3"/>
  <c r="H6" i="3"/>
  <c r="C12" i="3"/>
  <c r="E6" i="3"/>
  <c r="F10" i="3"/>
  <c r="G8" i="3"/>
  <c r="F6" i="3"/>
  <c r="I6" i="3"/>
  <c r="E14" i="3"/>
  <c r="E12" i="3"/>
  <c r="F13" i="3"/>
  <c r="D12" i="3"/>
  <c r="F8" i="3"/>
  <c r="G29" i="4"/>
  <c r="G12" i="4" s="1"/>
  <c r="E29" i="4"/>
  <c r="E8" i="4" s="1"/>
  <c r="H29" i="4"/>
  <c r="H11" i="4" s="1"/>
  <c r="D29" i="4"/>
  <c r="D15" i="4" s="1"/>
  <c r="C29" i="4"/>
  <c r="C12" i="4" s="1"/>
  <c r="I29" i="4"/>
  <c r="I9" i="4" s="1"/>
  <c r="F29" i="4"/>
  <c r="F9" i="4" s="1"/>
  <c r="B29" i="4"/>
  <c r="B6" i="4" s="1"/>
  <c r="E31" i="3"/>
  <c r="I31" i="3"/>
  <c r="F31" i="3"/>
  <c r="H31" i="3"/>
  <c r="G31" i="3"/>
  <c r="D31" i="3"/>
  <c r="C31" i="3"/>
  <c r="B31" i="3"/>
  <c r="B39" i="3"/>
  <c r="I37" i="3"/>
  <c r="B37" i="3"/>
  <c r="B36" i="3"/>
  <c r="H35" i="3"/>
  <c r="B35" i="3"/>
  <c r="B32" i="3"/>
  <c r="C34" i="3"/>
  <c r="D21" i="4"/>
  <c r="C21" i="4"/>
  <c r="B20" i="4"/>
  <c r="C26" i="4"/>
  <c r="B24" i="4"/>
  <c r="C19" i="4"/>
  <c r="D33" i="3"/>
  <c r="D20" i="4"/>
  <c r="B34" i="3"/>
  <c r="G35" i="3"/>
  <c r="C20" i="4"/>
  <c r="I33" i="3"/>
  <c r="D22" i="4"/>
  <c r="G20" i="4"/>
  <c r="F35" i="3"/>
  <c r="E20" i="4"/>
  <c r="H33" i="3"/>
  <c r="G22" i="4"/>
  <c r="I40" i="3"/>
  <c r="G33" i="3"/>
  <c r="H40" i="3"/>
  <c r="G40" i="3"/>
  <c r="E33" i="3"/>
  <c r="F20" i="4"/>
  <c r="F33" i="3"/>
  <c r="G24" i="4"/>
  <c r="B22" i="4"/>
  <c r="F24" i="4"/>
  <c r="E24" i="4"/>
  <c r="I35" i="3"/>
  <c r="C32" i="3"/>
  <c r="G19" i="4"/>
  <c r="D34" i="3"/>
  <c r="I27" i="4"/>
  <c r="D40" i="3"/>
  <c r="H27" i="4"/>
  <c r="H23" i="4"/>
  <c r="G27" i="4"/>
  <c r="F23" i="4"/>
  <c r="F21" i="4"/>
  <c r="E25" i="4"/>
  <c r="E40" i="3"/>
  <c r="F32" i="3"/>
  <c r="C40" i="3"/>
  <c r="H37" i="3"/>
  <c r="E32" i="3"/>
  <c r="B38" i="3"/>
  <c r="I39" i="3"/>
  <c r="G37" i="3"/>
  <c r="E35" i="3"/>
  <c r="C33" i="3"/>
  <c r="D32" i="3"/>
  <c r="H39" i="3"/>
  <c r="D35" i="3"/>
  <c r="I32" i="3"/>
  <c r="C36" i="3"/>
  <c r="G39" i="3"/>
  <c r="C35" i="3"/>
  <c r="H32" i="3"/>
  <c r="F39" i="3"/>
  <c r="D37" i="3"/>
  <c r="I34" i="3"/>
  <c r="G32" i="3"/>
  <c r="G41" i="3"/>
  <c r="E39" i="3"/>
  <c r="C37" i="3"/>
  <c r="H34" i="3"/>
  <c r="F41" i="3"/>
  <c r="D39" i="3"/>
  <c r="I36" i="3"/>
  <c r="G34" i="3"/>
  <c r="E41" i="3"/>
  <c r="C39" i="3"/>
  <c r="H36" i="3"/>
  <c r="F34" i="3"/>
  <c r="D41" i="3"/>
  <c r="I38" i="3"/>
  <c r="G36" i="3"/>
  <c r="C41" i="3"/>
  <c r="F37" i="3"/>
  <c r="H38" i="3"/>
  <c r="G38" i="3"/>
  <c r="F38" i="3"/>
  <c r="F36" i="3"/>
  <c r="B40" i="3"/>
  <c r="F40" i="3"/>
  <c r="E38" i="3"/>
  <c r="E36" i="3"/>
  <c r="E34" i="3"/>
  <c r="D38" i="3"/>
  <c r="D36" i="3"/>
  <c r="C38" i="3"/>
  <c r="H41" i="3"/>
  <c r="E37" i="3"/>
  <c r="B33" i="3"/>
  <c r="I41" i="3"/>
  <c r="L7" i="3" l="1" a="1"/>
  <c r="L7" i="3" s="1"/>
  <c r="L8" i="3" a="1"/>
  <c r="L8" i="3" s="1"/>
  <c r="L6" i="3" a="1"/>
  <c r="L6" i="3" s="1"/>
  <c r="K6" i="3" a="1"/>
  <c r="K6" i="3" s="1"/>
  <c r="L14" i="3" a="1"/>
  <c r="L14" i="3" s="1"/>
  <c r="K14" i="3" a="1"/>
  <c r="K14" i="3" s="1"/>
  <c r="L11" i="3" a="1"/>
  <c r="L11" i="3" s="1"/>
  <c r="K11" i="3" a="1"/>
  <c r="K11" i="3" s="1"/>
  <c r="K8" i="3" a="1"/>
  <c r="K8" i="3" s="1"/>
  <c r="L13" i="3" a="1"/>
  <c r="L13" i="3" s="1"/>
  <c r="K13" i="3" a="1"/>
  <c r="K13" i="3" s="1"/>
  <c r="K9" i="3" a="1"/>
  <c r="K9" i="3" s="1"/>
  <c r="L9" i="3" a="1"/>
  <c r="L9" i="3" s="1"/>
  <c r="L12" i="3" a="1"/>
  <c r="L12" i="3" s="1"/>
  <c r="K12" i="3" a="1"/>
  <c r="K12" i="3" s="1"/>
  <c r="L15" i="3" a="1"/>
  <c r="L15" i="3" s="1"/>
  <c r="K15" i="3" a="1"/>
  <c r="K15" i="3" s="1"/>
  <c r="K7" i="3" a="1"/>
  <c r="K7" i="3" s="1"/>
  <c r="L10" i="3" a="1"/>
  <c r="L10" i="3" s="1"/>
  <c r="K10" i="3" a="1"/>
  <c r="K10" i="3" s="1"/>
  <c r="G14" i="4"/>
  <c r="G11" i="4"/>
  <c r="G7" i="4"/>
  <c r="C6" i="4"/>
  <c r="F7" i="4"/>
  <c r="I14" i="4"/>
  <c r="H14" i="4"/>
  <c r="D7" i="4"/>
  <c r="H8" i="4"/>
  <c r="H12" i="4"/>
  <c r="D12" i="4"/>
  <c r="I10" i="4"/>
  <c r="I15" i="4"/>
  <c r="H7" i="4"/>
  <c r="H10" i="4"/>
  <c r="H15" i="4"/>
  <c r="F13" i="4"/>
  <c r="C7" i="4"/>
  <c r="I12" i="4"/>
  <c r="B12" i="4"/>
  <c r="B14" i="4"/>
  <c r="B10" i="4"/>
  <c r="C15" i="4"/>
  <c r="C10" i="4"/>
  <c r="F10" i="4"/>
  <c r="D10" i="4"/>
  <c r="H6" i="4"/>
  <c r="F8" i="4"/>
  <c r="B13" i="4"/>
  <c r="D13" i="4"/>
  <c r="F11" i="4"/>
  <c r="C8" i="4"/>
  <c r="D9" i="4"/>
  <c r="D8" i="4"/>
  <c r="I8" i="4"/>
  <c r="F6" i="4"/>
  <c r="I6" i="4"/>
  <c r="G8" i="4"/>
  <c r="G10" i="4"/>
  <c r="B8" i="4"/>
  <c r="G13" i="4"/>
  <c r="C9" i="4"/>
  <c r="F14" i="4"/>
  <c r="D6" i="4"/>
  <c r="D11" i="4"/>
  <c r="B15" i="4"/>
  <c r="F15" i="4"/>
  <c r="I7" i="4"/>
  <c r="E9" i="4"/>
  <c r="D14" i="4"/>
  <c r="E6" i="4"/>
  <c r="I11" i="4"/>
  <c r="G9" i="4"/>
  <c r="H13" i="4"/>
  <c r="E13" i="4"/>
  <c r="E10" i="4"/>
  <c r="G6" i="4"/>
  <c r="E12" i="4"/>
  <c r="E11" i="4"/>
  <c r="B11" i="4"/>
  <c r="I13" i="4"/>
  <c r="C14" i="4"/>
  <c r="C11" i="4"/>
  <c r="F12" i="4"/>
  <c r="E7" i="4"/>
  <c r="C13" i="4"/>
  <c r="G15" i="4"/>
  <c r="H9" i="4"/>
  <c r="E15" i="4"/>
  <c r="B9" i="4"/>
  <c r="B7" i="4"/>
  <c r="E14" i="4"/>
  <c r="C17" i="5"/>
  <c r="C6" i="5" s="1"/>
  <c r="B17" i="5"/>
  <c r="B6" i="5" s="1"/>
  <c r="F6" i="5"/>
  <c r="D17" i="5"/>
  <c r="D6" i="5" s="1"/>
  <c r="G17" i="5"/>
  <c r="G6" i="5" s="1"/>
  <c r="E6" i="5"/>
  <c r="I17" i="5"/>
  <c r="I6" i="5" s="1"/>
  <c r="H17" i="5"/>
  <c r="H6" i="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<sst xmlns="http://schemas.openxmlformats.org/spreadsheetml/2006/main" count="86" uniqueCount="60">
  <si>
    <t>Introduction</t>
  </si>
  <si>
    <t>Disproportionate Impact Calculator for ESL Course Placement (DIC-ESL)</t>
  </si>
  <si>
    <t>ESL Course Placement Counts by Student Subgroup</t>
  </si>
  <si>
    <t>Student Subgroup</t>
  </si>
  <si>
    <t>ESL Course</t>
  </si>
  <si>
    <t>Input ESL Course Placement Counts</t>
  </si>
  <si>
    <t>n</t>
  </si>
  <si>
    <t>ESL Course Placement Rates by Student Subgroup</t>
  </si>
  <si>
    <t>Percentage Point Gap Minus One (PPG-1)</t>
  </si>
  <si>
    <t>PPG-1</t>
  </si>
  <si>
    <t>Proportionality Index (PI)</t>
  </si>
  <si>
    <t>Overall Placement Rate</t>
  </si>
  <si>
    <t>How to Use this Disproportionate Impact Calculator for ESL Course Placement (DIC-ESL)</t>
  </si>
  <si>
    <t>Highest Placement Rate among the Subgroups</t>
  </si>
  <si>
    <t>80% Cutoff Rule</t>
  </si>
  <si>
    <t>80% Cutoff</t>
  </si>
  <si>
    <t>https://rpgroup.org/Portals/0/Documents/Projects/MultipleMeasures/AB705_Workshops/DisproportionateImpactGuide_July2022.pdf</t>
  </si>
  <si>
    <r>
      <t xml:space="preserve">Sosa, G. (2022, July). </t>
    </r>
    <r>
      <rPr>
        <i/>
        <sz val="14"/>
        <color theme="1"/>
        <rFont val="Calibri"/>
        <family val="2"/>
        <scheme val="minor"/>
      </rPr>
      <t>Using disproportionate impact methods to identify equity gaps</t>
    </r>
    <r>
      <rPr>
        <sz val="14"/>
        <color theme="1"/>
        <rFont val="Calibri"/>
        <family val="2"/>
        <scheme val="minor"/>
      </rPr>
      <t xml:space="preserve"> (Rev. ed.). Research &amp; Planning Group for 
                 California Community Colleges. Originally released in July 2017.</t>
    </r>
  </si>
  <si>
    <r>
      <t xml:space="preserve">Step 5 - </t>
    </r>
    <r>
      <rPr>
        <sz val="12"/>
        <color theme="1"/>
        <rFont val="Calibri"/>
        <family val="2"/>
        <scheme val="minor"/>
      </rPr>
      <t>Review the disproportionate impact (DI) results by clicking on the respective tab: PPG-1, PI, and 80% Rule.</t>
    </r>
  </si>
  <si>
    <t>80% Cutoff Rule with User-Defined References</t>
  </si>
  <si>
    <t>Placement Rate Reference</t>
  </si>
  <si>
    <t>This Disproportionate Impact Calculator for ESL Course Placement (DIC-ESL) is designed for situations where the outcome variable has more than two categories (polytomous outcomes).  Specifically, it addresses the unique challenge of evaluating the disproportionate impact (DI) of ESL course placement recommendations on various cultural and linguistic subgroups.
This DIC-ESL is a modified version of the Disproportionate Impact Calculator developed by the Data Disaggregation Guided Pathways Team (Craig Hayward, Carolyn Holcroft, Jared Lessard, and Giovanni Sosa).  Users analyzing disproportionate impact with a two-category outcome (dichotomous outcome) across multiple cohorts should use the original calculator developed by the Data Disaggregation Guided Pathways Team, not this version.
Before using this DIC-ESL, users should consult the reference document, "Using Disproportionate Impact Methods to Identify Equity Gaps" (Sosa, 2022), for a detailed explanation of the DI methods implemented in this tool: Percentage Point Gap Minus One (PPG-1), Proportionality Index (PI), and the 80% Rule. This document also outlines the limitations of each index and provides guidance on proper interpretation.</t>
  </si>
  <si>
    <t>Sample Size Flag</t>
  </si>
  <si>
    <t xml:space="preserve">ESL Course </t>
  </si>
  <si>
    <t>[ESL #6]</t>
  </si>
  <si>
    <t>[ESL #7]</t>
  </si>
  <si>
    <t>[ESL #8]</t>
  </si>
  <si>
    <r>
      <t>Step 1 - Identify Student Subgroups:</t>
    </r>
    <r>
      <rPr>
        <sz val="12"/>
        <color theme="1"/>
        <rFont val="Calibri"/>
        <family val="2"/>
        <scheme val="minor"/>
      </rPr>
      <t xml:space="preserve"> In Column A (Cell A12  through A21), list up to ten distinct student subgroups.</t>
    </r>
  </si>
  <si>
    <r>
      <t>Step 3 - Record Placement Counts:</t>
    </r>
    <r>
      <rPr>
        <sz val="12"/>
        <color theme="1"/>
        <rFont val="Calibri"/>
        <family val="2"/>
        <scheme val="minor"/>
      </rPr>
      <t xml:space="preserve"> In the cells where the student subgroups intersect with the ESL courses (Cell B12 through I21), enter the number of students from each subgroup placed in each respective course. </t>
    </r>
  </si>
  <si>
    <r>
      <t xml:space="preserve">Step 2 - List ESL Courses: </t>
    </r>
    <r>
      <rPr>
        <sz val="12"/>
        <color theme="1"/>
        <rFont val="Calibri"/>
        <family val="2"/>
        <scheme val="minor"/>
      </rPr>
      <t xml:space="preserve"> In Row 10 (Cell B10 through I10), list up to eight different ESL courses.</t>
    </r>
  </si>
  <si>
    <t>To use this tab, the user must select a reference group or define justifiable alternative placement rate references. 
Type the placement rate references in Row 18 (cells B18 through I18), and the results will be automatically adjusted.</t>
  </si>
  <si>
    <t>[Subgroup 8]</t>
  </si>
  <si>
    <t>[Subgroup 9]</t>
  </si>
  <si>
    <t>[Subgroup 10]</t>
  </si>
  <si>
    <r>
      <t xml:space="preserve">Directions: </t>
    </r>
    <r>
      <rPr>
        <b/>
        <sz val="12"/>
        <color theme="1"/>
        <rFont val="Calibri"/>
        <family val="2"/>
        <scheme val="minor"/>
      </rPr>
      <t xml:space="preserve"> </t>
    </r>
  </si>
  <si>
    <t>[Subgroup 1]</t>
  </si>
  <si>
    <t>[Subgroup 2]</t>
  </si>
  <si>
    <t>[Subgroup 3]</t>
  </si>
  <si>
    <t>[Subgroup 4]</t>
  </si>
  <si>
    <t>[Subgroup 5]</t>
  </si>
  <si>
    <t>[Subgroup 6]</t>
  </si>
  <si>
    <t>[Subgroup 7]</t>
  </si>
  <si>
    <t>[ESL #1]</t>
  </si>
  <si>
    <t>[ESL #2]</t>
  </si>
  <si>
    <t>[ESL #3]</t>
  </si>
  <si>
    <t>[ESL #4]</t>
  </si>
  <si>
    <t>[ESL #5]</t>
  </si>
  <si>
    <r>
      <t xml:space="preserve">Step 4 - </t>
    </r>
    <r>
      <rPr>
        <sz val="12"/>
        <color theme="1"/>
        <rFont val="Calibri"/>
        <family val="2"/>
        <scheme val="minor"/>
      </rPr>
      <t>Review Sample Size Flag in Column K. "</t>
    </r>
    <r>
      <rPr>
        <sz val="12"/>
        <color theme="5" tint="-0.499984740745262"/>
        <rFont val="Calibri (Body)"/>
      </rPr>
      <t>Small Sample</t>
    </r>
    <r>
      <rPr>
        <sz val="12"/>
        <color theme="1"/>
        <rFont val="Calibri"/>
        <family val="2"/>
        <scheme val="minor"/>
      </rPr>
      <t>" indicates n&lt;=30 and "</t>
    </r>
    <r>
      <rPr>
        <sz val="12"/>
        <color rgb="FF002060"/>
        <rFont val="Calibri (Body)"/>
      </rPr>
      <t>Large Sample</t>
    </r>
    <r>
      <rPr>
        <sz val="12"/>
        <color theme="1"/>
        <rFont val="Calibri"/>
        <family val="2"/>
        <scheme val="minor"/>
      </rPr>
      <t>" indicates n&gt;1600.</t>
    </r>
  </si>
  <si>
    <r>
      <t xml:space="preserve">- PI values &lt; 0.85 are highlighted in </t>
    </r>
    <r>
      <rPr>
        <sz val="12"/>
        <color rgb="FFC00000"/>
        <rFont val="Calibri body"/>
      </rPr>
      <t>red with an X</t>
    </r>
    <r>
      <rPr>
        <sz val="12"/>
        <color theme="1"/>
        <rFont val="Calibri"/>
        <family val="2"/>
        <scheme val="minor"/>
      </rPr>
      <t xml:space="preserve">, indicating potential DI against the subgroup (lower placement rate).
- PI values &gt; 1.25 are highlighted in </t>
    </r>
    <r>
      <rPr>
        <sz val="12"/>
        <color rgb="FF005E00"/>
        <rFont val="Calibri body"/>
      </rPr>
      <t>green with a ✓</t>
    </r>
    <r>
      <rPr>
        <sz val="12"/>
        <color theme="1"/>
        <rFont val="Calibri"/>
        <family val="2"/>
        <scheme val="minor"/>
      </rPr>
      <t>, indicating potential DI in favor of the subgroup (higher placement rate).
- Column J (cells J6 through J15) contains sample size flags: "</t>
    </r>
    <r>
      <rPr>
        <sz val="12"/>
        <color theme="5" tint="-0.499984740745262"/>
        <rFont val="Calibri (Body)"/>
      </rPr>
      <t>Small Sample</t>
    </r>
    <r>
      <rPr>
        <sz val="12"/>
        <color theme="1"/>
        <rFont val="Calibri"/>
        <family val="2"/>
        <scheme val="minor"/>
      </rPr>
      <t>" indicates n&lt;=30, and "</t>
    </r>
    <r>
      <rPr>
        <sz val="12"/>
        <color rgb="FF002060"/>
        <rFont val="Calibri (Body)"/>
      </rPr>
      <t>Large Sample</t>
    </r>
    <r>
      <rPr>
        <sz val="12"/>
        <color theme="1"/>
        <rFont val="Calibri"/>
        <family val="2"/>
        <scheme val="minor"/>
      </rPr>
      <t>" indicates n&gt;1600.  
- When the sample size is small, the results can be unstable.</t>
    </r>
  </si>
  <si>
    <r>
      <t xml:space="preserve">- Course placement rates below the 80% cutoff are highlighted in </t>
    </r>
    <r>
      <rPr>
        <sz val="12"/>
        <color rgb="FFC00000"/>
        <rFont val="Calibri (Body)"/>
      </rPr>
      <t>red with an X</t>
    </r>
    <r>
      <rPr>
        <sz val="12"/>
        <color theme="1"/>
        <rFont val="Calibri"/>
        <family val="2"/>
        <scheme val="minor"/>
      </rPr>
      <t>, indicating potential DI against the subgroup (lower placement rate).
- Column K (cells K8 through K17) contains sample size flags: "</t>
    </r>
    <r>
      <rPr>
        <sz val="12"/>
        <color theme="5" tint="-0.499984740745262"/>
        <rFont val="Calibri (Body)"/>
      </rPr>
      <t>Small Sample</t>
    </r>
    <r>
      <rPr>
        <sz val="12"/>
        <color theme="1"/>
        <rFont val="Calibri"/>
        <family val="2"/>
        <scheme val="minor"/>
      </rPr>
      <t>" indicates n&lt;=30, and "</t>
    </r>
    <r>
      <rPr>
        <sz val="12"/>
        <color rgb="FF002060"/>
        <rFont val="Calibri (Body)"/>
      </rPr>
      <t>Large Sample</t>
    </r>
    <r>
      <rPr>
        <sz val="12"/>
        <color theme="1"/>
        <rFont val="Calibri"/>
        <family val="2"/>
        <scheme val="minor"/>
      </rPr>
      <t>" indicates n&gt;1600. 
- Small sample sizes can lead to unstable results, particularly when the reference group is small.</t>
    </r>
  </si>
  <si>
    <r>
      <t xml:space="preserve">- The reference group(s) with the highest placement rate for each ESL course is marked with </t>
    </r>
    <r>
      <rPr>
        <sz val="12"/>
        <color theme="4" tint="-0.499984740745262"/>
        <rFont val="Calibri (Body)"/>
      </rPr>
      <t>blue</t>
    </r>
    <r>
      <rPr>
        <sz val="12"/>
        <color theme="1"/>
        <rFont val="Calibri"/>
        <family val="2"/>
        <scheme val="minor"/>
      </rPr>
      <t xml:space="preserve"> font.
- Course placement rates below the 80% cutoff are highlighted in</t>
    </r>
    <r>
      <rPr>
        <sz val="12"/>
        <color theme="1"/>
        <rFont val="Calibri (body)"/>
      </rPr>
      <t xml:space="preserve"> </t>
    </r>
    <r>
      <rPr>
        <sz val="12"/>
        <color rgb="FFC00000"/>
        <rFont val="Calibri (Body)"/>
      </rPr>
      <t>red with an X</t>
    </r>
    <r>
      <rPr>
        <sz val="12"/>
        <color theme="1"/>
        <rFont val="Calibri"/>
        <family val="2"/>
        <scheme val="minor"/>
      </rPr>
      <t>, indicating potential DI against the subgroup (lower placement rate).
- Column K (cells K7 through K16) contains sample size flags: "</t>
    </r>
    <r>
      <rPr>
        <sz val="12"/>
        <color theme="5" tint="-0.499984740745262"/>
        <rFont val="Calibri (Body)"/>
      </rPr>
      <t>Small Sample</t>
    </r>
    <r>
      <rPr>
        <sz val="12"/>
        <color theme="1"/>
        <rFont val="Calibri"/>
        <family val="2"/>
        <scheme val="minor"/>
      </rPr>
      <t>" indicates n&lt;=30, and "</t>
    </r>
    <r>
      <rPr>
        <sz val="12"/>
        <color rgb="FF002060"/>
        <rFont val="Calibri (Body)"/>
      </rPr>
      <t>Large Sample</t>
    </r>
    <r>
      <rPr>
        <sz val="12"/>
        <color theme="1"/>
        <rFont val="Calibri"/>
        <family val="2"/>
        <scheme val="minor"/>
      </rPr>
      <t>" indicates n&gt;1600. 
- Small sample sizes can lead to unstable results, especially when the reference group is small. In such cases, the user may want to choose a different reference group using the last tab, "80% Rule - User Defined."</t>
    </r>
  </si>
  <si>
    <r>
      <t xml:space="preserve">Click on the </t>
    </r>
    <r>
      <rPr>
        <b/>
        <sz val="14"/>
        <color theme="1"/>
        <rFont val="Calibri"/>
        <family val="2"/>
        <scheme val="minor"/>
      </rPr>
      <t>Data Input</t>
    </r>
    <r>
      <rPr>
        <sz val="14"/>
        <color theme="1"/>
        <rFont val="Calibri"/>
        <family val="2"/>
        <scheme val="minor"/>
      </rPr>
      <t xml:space="preserve"> tab and follow the directions to enter the raw data.
</t>
    </r>
    <r>
      <rPr>
        <sz val="8"/>
        <color theme="1"/>
        <rFont val="Calibri"/>
        <family val="2"/>
        <scheme val="minor"/>
      </rPr>
      <t xml:space="preserve">
</t>
    </r>
    <r>
      <rPr>
        <sz val="14"/>
        <color theme="1"/>
        <rFont val="Calibri"/>
        <family val="2"/>
        <scheme val="minor"/>
      </rPr>
      <t xml:space="preserve">Three Disproportionate Impact (DI) methods - Percentage Point Gap Minus One (PPG-1), Proportionality Index (PI), and the 80% Rule - will be automatically implemented after you enter the raw data. Please review all three DI results by clicking on the respective result tab (PPG-1, PI, and 80% Rule).  These three methods may result in different DI flags, please refer to the guidance (Sosa, 2022) and/or consult your research office for interpretation.
The last tab, “80% Rule - User Defined,” is reserved for instances when the user needs to have the flexibility to define the placement rate references other than the highest placement rates. This may be due to the college having a historical/conventional reference group or if the sample size of the group with the highest placement is too small. Please ignore the last tab if you do not need to alter the referenced placement rates.
</t>
    </r>
    <r>
      <rPr>
        <b/>
        <sz val="14"/>
        <rFont val="Calibri"/>
        <family val="2"/>
        <scheme val="minor"/>
      </rPr>
      <t>Sample sizes</t>
    </r>
    <r>
      <rPr>
        <sz val="14"/>
        <color theme="1"/>
        <rFont val="Calibri"/>
        <family val="2"/>
        <scheme val="minor"/>
      </rPr>
      <t xml:space="preserve"> influence the stability of point estimates of placement rates and DI indices (PPG-1, PI, and 80% cutoff point). Analyses with small subgroups (e.g., less than 10 students) are discouraged (Sosa, 2022). Ideally, subgroups should contain 30 or more students, and results from those with fewer than 50 require cautious interpretation. To achieve adequate subgroup sizes, researchers may consider augmenting data collection or aggregating data across multiple years. Conversely, the PPG-1 method exhibits heightened sensitivity with exceptionally large sample sizes (e.g., exceeding 1600 students). If PPG-1 flags disproportionate impact in such instances, a thorough evaluation of the practical significance of the observed placement rate differences is crucial. Please refer to Sosa (2022) for a detailed discussion of the impact of sample size on DI analyses.
</t>
    </r>
    <r>
      <rPr>
        <sz val="8"/>
        <color theme="1"/>
        <rFont val="Calibri"/>
        <family val="2"/>
        <scheme val="minor"/>
      </rPr>
      <t xml:space="preserve">
</t>
    </r>
    <r>
      <rPr>
        <sz val="14"/>
        <color theme="1"/>
        <rFont val="Calibri"/>
        <family val="2"/>
        <scheme val="minor"/>
      </rPr>
      <t xml:space="preserve">This workbook can be unprotected by selecting </t>
    </r>
    <r>
      <rPr>
        <b/>
        <i/>
        <sz val="14"/>
        <color theme="1"/>
        <rFont val="Calibri"/>
        <family val="2"/>
        <scheme val="minor"/>
      </rPr>
      <t>Unprotect Sheet</t>
    </r>
    <r>
      <rPr>
        <sz val="14"/>
        <color theme="1"/>
        <rFont val="Calibri"/>
        <family val="2"/>
        <scheme val="minor"/>
      </rPr>
      <t xml:space="preserve"> from the </t>
    </r>
    <r>
      <rPr>
        <b/>
        <i/>
        <sz val="14"/>
        <color theme="1"/>
        <rFont val="Calibri"/>
        <family val="2"/>
        <scheme val="minor"/>
      </rPr>
      <t>Review</t>
    </r>
    <r>
      <rPr>
        <sz val="14"/>
        <color theme="1"/>
        <rFont val="Calibri"/>
        <family val="2"/>
        <scheme val="minor"/>
      </rPr>
      <t xml:space="preserve"> menu and entering the code "</t>
    </r>
    <r>
      <rPr>
        <b/>
        <sz val="14"/>
        <color theme="1"/>
        <rFont val="Calibri"/>
        <family val="2"/>
        <scheme val="minor"/>
      </rPr>
      <t xml:space="preserve">0000." </t>
    </r>
    <r>
      <rPr>
        <sz val="14"/>
        <color theme="1"/>
        <rFont val="Calibri"/>
        <family val="2"/>
        <scheme val="minor"/>
      </rPr>
      <t xml:space="preserve">  However, to maintain the integrity of the calculations, users should avoid altering the workbook unless absolutely necessary.</t>
    </r>
  </si>
  <si>
    <t>Row Intentionally Left Blank</t>
  </si>
  <si>
    <t>Gap Smaller</t>
  </si>
  <si>
    <t>Gap Larger</t>
  </si>
  <si>
    <t>Sample Size 
Flag</t>
  </si>
  <si>
    <r>
      <t xml:space="preserve">The 95% Margin of Error (MOE) is used to determine the presence of Disproportionate Impact (DI) using the Percentage Point Gap method (PPG-1).
 - Gaps smaller than the negative MOE thresholds are highlighted in </t>
    </r>
    <r>
      <rPr>
        <sz val="12"/>
        <color rgb="FFC00000"/>
        <rFont val="Calibri body"/>
      </rPr>
      <t>red with an X</t>
    </r>
    <r>
      <rPr>
        <sz val="12"/>
        <color theme="1"/>
        <rFont val="Calibri"/>
        <family val="2"/>
        <scheme val="minor"/>
      </rPr>
      <t xml:space="preserve">, indicating potential DI against the subgroup, suggesting a lower placement rate in the respective course. Column K (Gap Smaller) also lists ESL Courses that are in this category.
 - Gaps larger than the negative MOE thresholds are highlighted in </t>
    </r>
    <r>
      <rPr>
        <sz val="12"/>
        <color rgb="FF388600"/>
        <rFont val="Calibri body"/>
      </rPr>
      <t>green with a ✓</t>
    </r>
    <r>
      <rPr>
        <sz val="12"/>
        <color rgb="FF388600"/>
        <rFont val="Calibri"/>
        <family val="2"/>
        <scheme val="minor"/>
      </rPr>
      <t xml:space="preserve"> </t>
    </r>
    <r>
      <rPr>
        <sz val="12"/>
        <color theme="1"/>
        <rFont val="Calibri"/>
        <family val="2"/>
        <scheme val="minor"/>
      </rPr>
      <t>, indicating potential DI in favor of the subgroup, suggesting a higher placement rate in the respective course. Column L (Gap Larger) also lists ESL Courses that are in this category.
 - The PPG-1 method is affected by sample size. Column J (cells J6 through J15) contains sample size flags: "</t>
    </r>
    <r>
      <rPr>
        <sz val="12"/>
        <color theme="5" tint="-0.499984740745262"/>
        <rFont val="Calibri (Body)"/>
      </rPr>
      <t>Small Sample</t>
    </r>
    <r>
      <rPr>
        <sz val="12"/>
        <color theme="1"/>
        <rFont val="Calibri"/>
        <family val="2"/>
        <scheme val="minor"/>
      </rPr>
      <t>" indicates n&lt;=30, and "</t>
    </r>
    <r>
      <rPr>
        <sz val="12"/>
        <color rgb="FF002060"/>
        <rFont val="Calibri (Body)"/>
      </rPr>
      <t>Large Sample</t>
    </r>
    <r>
      <rPr>
        <sz val="12"/>
        <color theme="1"/>
        <rFont val="Calibri"/>
        <family val="2"/>
        <scheme val="minor"/>
      </rPr>
      <t xml:space="preserve">" indicates n&gt;1600.  
 - When the sample size is small, the results can be unstable. 
 - Conversely, when the sample size is very large, PPG-1 can over-identify DI; thus the actual placement rate differences should be carefully examined. </t>
    </r>
  </si>
  <si>
    <t>In Row 18, enter placement rate for the selected reference group or rate</t>
  </si>
  <si>
    <t>Last Updated 8/07/2025 by California Community Colleges Chancellor's Office</t>
  </si>
  <si>
    <t>95% Margin of Error (MOE)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</si>
</sst>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4"/>
      <color theme="1"/>
      <name val="Calibri"/>
      <family val="2"/>
      <scheme val="minor"/>
    </font>
    <font>
      <b/>
      <sz val="16"/>
      <color theme="1"/>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b/>
      <sz val="20"/>
      <color theme="1"/>
      <name val="Calibri"/>
      <family val="2"/>
      <scheme val="minor"/>
    </font>
    <font>
      <i/>
      <sz val="11"/>
      <color theme="1"/>
      <name val="Calibri"/>
      <family val="2"/>
      <scheme val="minor"/>
    </font>
    <font>
      <b/>
      <i/>
      <sz val="12"/>
      <color theme="1"/>
      <name val="Calibri"/>
      <family val="2"/>
      <scheme val="minor"/>
    </font>
    <font>
      <sz val="8"/>
      <name val="Calibri"/>
      <family val="2"/>
      <scheme val="minor"/>
    </font>
    <font>
      <b/>
      <sz val="14"/>
      <color theme="0" tint="-0.499984740745262"/>
      <name val="Calibri"/>
      <family val="2"/>
      <scheme val="minor"/>
    </font>
    <font>
      <sz val="11"/>
      <color theme="0" tint="-0.499984740745262"/>
      <name val="Calibri"/>
      <family val="2"/>
      <scheme val="minor"/>
    </font>
    <font>
      <sz val="12"/>
      <color rgb="FF388600"/>
      <name val="Calibri"/>
      <family val="2"/>
      <scheme val="minor"/>
    </font>
    <font>
      <i/>
      <sz val="12"/>
      <color theme="1"/>
      <name val="Calibri"/>
      <family val="2"/>
      <scheme val="minor"/>
    </font>
    <font>
      <i/>
      <sz val="14"/>
      <color theme="1"/>
      <name val="Calibri"/>
      <family val="2"/>
      <scheme val="minor"/>
    </font>
    <font>
      <sz val="8"/>
      <color theme="1"/>
      <name val="Calibri"/>
      <family val="2"/>
      <scheme val="minor"/>
    </font>
    <font>
      <b/>
      <sz val="20"/>
      <name val="Arial"/>
      <family val="2"/>
    </font>
    <font>
      <b/>
      <sz val="14"/>
      <name val="Calibri"/>
      <family val="2"/>
      <scheme val="minor"/>
    </font>
    <font>
      <b/>
      <i/>
      <sz val="11"/>
      <color theme="1"/>
      <name val="Calibri"/>
      <family val="2"/>
      <scheme val="minor"/>
    </font>
    <font>
      <sz val="12"/>
      <color theme="5" tint="-0.499984740745262"/>
      <name val="Calibri (Body)"/>
    </font>
    <font>
      <sz val="12"/>
      <color rgb="FF002060"/>
      <name val="Calibri (Body)"/>
    </font>
    <font>
      <b/>
      <sz val="11"/>
      <color theme="4"/>
      <name val="Calibri"/>
      <family val="2"/>
      <scheme val="minor"/>
    </font>
    <font>
      <sz val="12"/>
      <color rgb="FFC00000"/>
      <name val="Calibri (Body)"/>
    </font>
    <font>
      <b/>
      <sz val="12"/>
      <color theme="1" tint="0.34998626667073579"/>
      <name val="Calibri"/>
      <family val="2"/>
      <scheme val="minor"/>
    </font>
    <font>
      <sz val="12"/>
      <color theme="1" tint="0.34998626667073579"/>
      <name val="Calibri"/>
      <family val="2"/>
      <scheme val="minor"/>
    </font>
    <font>
      <sz val="12"/>
      <color theme="4" tint="-0.499984740745262"/>
      <name val="Calibri (Body)"/>
    </font>
    <font>
      <b/>
      <sz val="12"/>
      <color theme="1"/>
      <name val="Calibri (Body)"/>
    </font>
    <font>
      <sz val="12"/>
      <color rgb="FF000000"/>
      <name val="Calibri"/>
      <family val="2"/>
      <scheme val="minor"/>
    </font>
    <font>
      <sz val="12"/>
      <color theme="1"/>
      <name val="Calibri (body)"/>
    </font>
    <font>
      <sz val="12"/>
      <color rgb="FFC00000"/>
      <name val="Calibri body"/>
    </font>
    <font>
      <sz val="12"/>
      <color rgb="FF005E00"/>
      <name val="Calibri body"/>
    </font>
    <font>
      <sz val="12"/>
      <color rgb="FF388600"/>
      <name val="Calibri body"/>
    </font>
    <font>
      <i/>
      <sz val="12"/>
      <color theme="4" tint="-0.249977111117893"/>
      <name val="Calibri"/>
      <family val="2"/>
      <scheme val="minor"/>
    </font>
    <font>
      <b/>
      <i/>
      <sz val="14"/>
      <color theme="1"/>
      <name val="Calibri"/>
      <family val="2"/>
      <scheme val="minor"/>
    </font>
  </fonts>
  <fills count="12">
    <fill>
      <patternFill patternType="none"/>
    </fill>
    <fill>
      <patternFill patternType="gray125"/>
    </fill>
    <fill>
      <patternFill patternType="solid">
        <fgColor rgb="FFFFFF99"/>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FFCC"/>
        <bgColor indexed="64"/>
      </patternFill>
    </fill>
    <fill>
      <patternFill patternType="solid">
        <fgColor theme="8" tint="0.79998168889431442"/>
        <bgColor indexed="64"/>
      </patternFill>
    </fill>
    <fill>
      <patternFill patternType="solid">
        <fgColor theme="0" tint="-0.14999847407452621"/>
        <bgColor theme="0" tint="-0.14999847407452621"/>
      </patternFill>
    </fill>
    <fill>
      <patternFill patternType="solid">
        <fgColor theme="0"/>
        <bgColor indexed="64"/>
      </patternFill>
    </fill>
    <fill>
      <patternFill patternType="solid">
        <fgColor theme="7" tint="0.79998168889431442"/>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diagonal/>
    </border>
    <border>
      <left/>
      <right style="medium">
        <color indexed="64"/>
      </right>
      <top/>
      <bottom style="thin">
        <color indexed="64"/>
      </bottom>
      <diagonal/>
    </border>
    <border>
      <left/>
      <right/>
      <top style="medium">
        <color indexed="64"/>
      </top>
      <bottom/>
      <diagonal/>
    </border>
    <border>
      <left/>
      <right/>
      <top style="thin">
        <color indexed="64"/>
      </top>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medium">
        <color indexed="64"/>
      </bottom>
      <diagonal/>
    </border>
    <border>
      <left/>
      <right/>
      <top/>
      <bottom style="thin">
        <color indexed="64"/>
      </bottom>
      <diagonal/>
    </border>
    <border>
      <left/>
      <right style="medium">
        <color indexed="64"/>
      </right>
      <top style="medium">
        <color indexed="64"/>
      </top>
      <bottom/>
      <diagonal/>
    </border>
    <border>
      <left/>
      <right/>
      <top/>
      <bottom style="medium">
        <color indexed="64"/>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3">
    <xf numFmtId="0" fontId="0" fillId="0" borderId="0"/>
    <xf numFmtId="9" fontId="4" fillId="0" borderId="0" applyFont="0" applyFill="0" applyBorder="0" applyAlignment="0" applyProtection="0"/>
    <xf numFmtId="0" fontId="6" fillId="0" borderId="0" applyNumberFormat="0" applyFill="0" applyBorder="0" applyAlignment="0" applyProtection="0"/>
  </cellStyleXfs>
  <cellXfs count="166">
    <xf numFmtId="0" fontId="0" fillId="0" borderId="0" xfId="0"/>
    <xf numFmtId="0" fontId="0" fillId="0" borderId="0" xfId="0" applyAlignment="1">
      <alignment wrapText="1"/>
    </xf>
    <xf numFmtId="0" fontId="7" fillId="0" borderId="0" xfId="0" applyFont="1" applyAlignment="1">
      <alignment wrapText="1"/>
    </xf>
    <xf numFmtId="0" fontId="7" fillId="0" borderId="0" xfId="0" applyFont="1"/>
    <xf numFmtId="0" fontId="9" fillId="0" borderId="0" xfId="0" applyFont="1"/>
    <xf numFmtId="0" fontId="10" fillId="0" borderId="17" xfId="0" applyFont="1" applyBorder="1" applyAlignment="1">
      <alignment horizontal="center"/>
    </xf>
    <xf numFmtId="0" fontId="12" fillId="0" borderId="0" xfId="0" applyFont="1" applyAlignment="1">
      <alignment horizontal="left"/>
    </xf>
    <xf numFmtId="0" fontId="8" fillId="3" borderId="0" xfId="0" applyFont="1" applyFill="1" applyAlignment="1">
      <alignment horizontal="left"/>
    </xf>
    <xf numFmtId="0" fontId="0" fillId="3" borderId="0" xfId="0" applyFill="1"/>
    <xf numFmtId="0" fontId="14" fillId="0" borderId="17" xfId="0" applyFont="1" applyBorder="1" applyAlignment="1">
      <alignment horizontal="center"/>
    </xf>
    <xf numFmtId="0" fontId="16" fillId="0" borderId="0" xfId="0" applyFont="1"/>
    <xf numFmtId="0" fontId="17" fillId="0" borderId="0" xfId="0" applyFont="1"/>
    <xf numFmtId="0" fontId="10" fillId="0" borderId="14" xfId="0" applyFont="1" applyBorder="1"/>
    <xf numFmtId="0" fontId="11" fillId="0" borderId="0" xfId="0" applyFont="1"/>
    <xf numFmtId="0" fontId="10" fillId="0" borderId="14" xfId="0" applyFont="1" applyBorder="1" applyAlignment="1">
      <alignment horizontal="right"/>
    </xf>
    <xf numFmtId="0" fontId="11" fillId="0" borderId="18" xfId="0" applyFont="1" applyBorder="1" applyAlignment="1">
      <alignment horizontal="center"/>
    </xf>
    <xf numFmtId="0" fontId="11" fillId="0" borderId="19" xfId="0" applyFont="1" applyBorder="1" applyAlignment="1">
      <alignment horizontal="center"/>
    </xf>
    <xf numFmtId="0" fontId="11" fillId="0" borderId="20" xfId="0" applyFont="1" applyBorder="1" applyAlignment="1">
      <alignment horizontal="center"/>
    </xf>
    <xf numFmtId="10" fontId="11" fillId="0" borderId="1" xfId="1" applyNumberFormat="1" applyFont="1" applyFill="1" applyBorder="1" applyAlignment="1">
      <alignment horizontal="center"/>
    </xf>
    <xf numFmtId="10" fontId="11" fillId="0" borderId="12" xfId="1" applyNumberFormat="1" applyFont="1" applyFill="1" applyBorder="1" applyAlignment="1">
      <alignment horizontal="center"/>
    </xf>
    <xf numFmtId="0" fontId="9" fillId="4" borderId="14" xfId="0" applyFont="1" applyFill="1" applyBorder="1"/>
    <xf numFmtId="0" fontId="0" fillId="4" borderId="14" xfId="0" applyFill="1" applyBorder="1"/>
    <xf numFmtId="0" fontId="10" fillId="4" borderId="17" xfId="0" applyFont="1" applyFill="1" applyBorder="1" applyAlignment="1">
      <alignment horizontal="center"/>
    </xf>
    <xf numFmtId="0" fontId="0" fillId="4" borderId="18" xfId="0" applyFill="1" applyBorder="1" applyAlignment="1">
      <alignment horizontal="center"/>
    </xf>
    <xf numFmtId="0" fontId="14" fillId="4" borderId="17" xfId="0" applyFont="1" applyFill="1" applyBorder="1" applyAlignment="1">
      <alignment horizontal="center"/>
    </xf>
    <xf numFmtId="0" fontId="0" fillId="4" borderId="25" xfId="0" applyFill="1" applyBorder="1" applyAlignment="1">
      <alignment horizontal="right"/>
    </xf>
    <xf numFmtId="10" fontId="0" fillId="4" borderId="22" xfId="1" applyNumberFormat="1" applyFont="1" applyFill="1" applyBorder="1" applyAlignment="1">
      <alignment horizontal="center"/>
    </xf>
    <xf numFmtId="0" fontId="0" fillId="4" borderId="8" xfId="0" applyFill="1" applyBorder="1" applyAlignment="1">
      <alignment horizontal="center"/>
    </xf>
    <xf numFmtId="0" fontId="0" fillId="4" borderId="28" xfId="0" applyFill="1" applyBorder="1" applyAlignment="1">
      <alignment horizontal="right"/>
    </xf>
    <xf numFmtId="10" fontId="0" fillId="4" borderId="9" xfId="1" applyNumberFormat="1" applyFont="1" applyFill="1" applyBorder="1" applyAlignment="1">
      <alignment horizontal="center"/>
    </xf>
    <xf numFmtId="10" fontId="0" fillId="4" borderId="1" xfId="1" applyNumberFormat="1" applyFont="1" applyFill="1" applyBorder="1" applyAlignment="1">
      <alignment horizontal="center"/>
    </xf>
    <xf numFmtId="10" fontId="0" fillId="4" borderId="10" xfId="1" applyNumberFormat="1" applyFont="1" applyFill="1" applyBorder="1" applyAlignment="1">
      <alignment horizontal="center"/>
    </xf>
    <xf numFmtId="0" fontId="0" fillId="4" borderId="27" xfId="0" applyFill="1" applyBorder="1" applyAlignment="1">
      <alignment horizontal="center"/>
    </xf>
    <xf numFmtId="0" fontId="0" fillId="4" borderId="29" xfId="0" applyFill="1" applyBorder="1" applyAlignment="1">
      <alignment horizontal="right"/>
    </xf>
    <xf numFmtId="10" fontId="0" fillId="4" borderId="11" xfId="1" applyNumberFormat="1" applyFont="1" applyFill="1" applyBorder="1" applyAlignment="1">
      <alignment horizontal="center"/>
    </xf>
    <xf numFmtId="10" fontId="0" fillId="4" borderId="12" xfId="1" applyNumberFormat="1" applyFont="1" applyFill="1" applyBorder="1" applyAlignment="1">
      <alignment horizontal="center"/>
    </xf>
    <xf numFmtId="10" fontId="0" fillId="4" borderId="13" xfId="1" applyNumberFormat="1" applyFont="1" applyFill="1" applyBorder="1" applyAlignment="1">
      <alignment horizontal="center"/>
    </xf>
    <xf numFmtId="0" fontId="0" fillId="4" borderId="26" xfId="0" applyFill="1" applyBorder="1" applyAlignment="1">
      <alignment horizontal="center"/>
    </xf>
    <xf numFmtId="10" fontId="0" fillId="4" borderId="19" xfId="1" applyNumberFormat="1" applyFont="1" applyFill="1" applyBorder="1" applyAlignment="1">
      <alignment horizontal="center"/>
    </xf>
    <xf numFmtId="10" fontId="0" fillId="4" borderId="6" xfId="1" applyNumberFormat="1" applyFont="1" applyFill="1" applyBorder="1" applyAlignment="1">
      <alignment horizontal="center"/>
    </xf>
    <xf numFmtId="10" fontId="0" fillId="4" borderId="2" xfId="1" applyNumberFormat="1" applyFont="1" applyFill="1" applyBorder="1" applyAlignment="1">
      <alignment horizontal="center"/>
    </xf>
    <xf numFmtId="10" fontId="0" fillId="4" borderId="24" xfId="1" applyNumberFormat="1" applyFont="1" applyFill="1" applyBorder="1" applyAlignment="1">
      <alignment horizontal="center"/>
    </xf>
    <xf numFmtId="0" fontId="0" fillId="4" borderId="14" xfId="0" applyFill="1" applyBorder="1" applyAlignment="1">
      <alignment horizontal="center"/>
    </xf>
    <xf numFmtId="0" fontId="0" fillId="4" borderId="15" xfId="0" applyFill="1" applyBorder="1" applyAlignment="1">
      <alignment horizontal="center"/>
    </xf>
    <xf numFmtId="0" fontId="0" fillId="4" borderId="17" xfId="0" applyFill="1" applyBorder="1" applyAlignment="1">
      <alignment horizontal="center"/>
    </xf>
    <xf numFmtId="10" fontId="0" fillId="0" borderId="4" xfId="0" applyNumberFormat="1" applyBorder="1"/>
    <xf numFmtId="10" fontId="0" fillId="4" borderId="21" xfId="1" applyNumberFormat="1" applyFont="1" applyFill="1" applyBorder="1" applyAlignment="1">
      <alignment horizontal="center"/>
    </xf>
    <xf numFmtId="10" fontId="0" fillId="4" borderId="3" xfId="1" applyNumberFormat="1" applyFont="1" applyFill="1" applyBorder="1" applyAlignment="1">
      <alignment horizontal="center"/>
    </xf>
    <xf numFmtId="10" fontId="0" fillId="4" borderId="18" xfId="1" applyNumberFormat="1" applyFont="1" applyFill="1" applyBorder="1" applyAlignment="1">
      <alignment horizontal="center"/>
    </xf>
    <xf numFmtId="0" fontId="0" fillId="4" borderId="14" xfId="0" applyFill="1" applyBorder="1" applyAlignment="1">
      <alignment horizontal="right"/>
    </xf>
    <xf numFmtId="0" fontId="0" fillId="4" borderId="15" xfId="0" applyFill="1" applyBorder="1" applyAlignment="1">
      <alignment horizontal="right"/>
    </xf>
    <xf numFmtId="0" fontId="0" fillId="4" borderId="16" xfId="0" applyFill="1" applyBorder="1" applyAlignment="1">
      <alignment horizontal="right"/>
    </xf>
    <xf numFmtId="0" fontId="13" fillId="0" borderId="34" xfId="0" applyFont="1" applyBorder="1" applyAlignment="1">
      <alignment horizontal="right"/>
    </xf>
    <xf numFmtId="10" fontId="13" fillId="4" borderId="31" xfId="1" applyNumberFormat="1" applyFont="1" applyFill="1" applyBorder="1" applyAlignment="1">
      <alignment horizontal="center"/>
    </xf>
    <xf numFmtId="10" fontId="13" fillId="4" borderId="32" xfId="1" applyNumberFormat="1" applyFont="1" applyFill="1" applyBorder="1" applyAlignment="1">
      <alignment horizontal="center"/>
    </xf>
    <xf numFmtId="10" fontId="13" fillId="4" borderId="33" xfId="1" applyNumberFormat="1" applyFont="1" applyFill="1" applyBorder="1" applyAlignment="1">
      <alignment horizontal="center"/>
    </xf>
    <xf numFmtId="2" fontId="11" fillId="0" borderId="1" xfId="1" applyNumberFormat="1" applyFont="1" applyFill="1" applyBorder="1" applyAlignment="1">
      <alignment horizontal="center"/>
    </xf>
    <xf numFmtId="0" fontId="8" fillId="5" borderId="0" xfId="0" applyFont="1" applyFill="1" applyAlignment="1">
      <alignment wrapText="1"/>
    </xf>
    <xf numFmtId="0" fontId="7" fillId="5" borderId="0" xfId="0" applyFont="1" applyFill="1" applyAlignment="1">
      <alignment wrapText="1"/>
    </xf>
    <xf numFmtId="0" fontId="10" fillId="0" borderId="0" xfId="0" applyFont="1"/>
    <xf numFmtId="0" fontId="11" fillId="0" borderId="14" xfId="0" applyFont="1" applyBorder="1"/>
    <xf numFmtId="0" fontId="11" fillId="0" borderId="24" xfId="0" applyFont="1" applyBorder="1" applyAlignment="1">
      <alignment horizontal="center"/>
    </xf>
    <xf numFmtId="0" fontId="8" fillId="6" borderId="0" xfId="0" applyFont="1" applyFill="1" applyAlignment="1">
      <alignment wrapText="1"/>
    </xf>
    <xf numFmtId="0" fontId="7" fillId="6" borderId="0" xfId="0" quotePrefix="1" applyFont="1" applyFill="1" applyAlignment="1">
      <alignment wrapText="1"/>
    </xf>
    <xf numFmtId="0" fontId="9" fillId="5" borderId="0" xfId="0" applyFont="1" applyFill="1"/>
    <xf numFmtId="0" fontId="0" fillId="5" borderId="0" xfId="0" applyFill="1"/>
    <xf numFmtId="0" fontId="7" fillId="0" borderId="0" xfId="0" applyFont="1" applyAlignment="1">
      <alignment horizontal="left" wrapText="1"/>
    </xf>
    <xf numFmtId="0" fontId="6" fillId="0" borderId="0" xfId="2" applyAlignment="1">
      <alignment horizontal="left" indent="8"/>
    </xf>
    <xf numFmtId="0" fontId="11" fillId="0" borderId="0" xfId="0" applyFont="1" applyAlignment="1">
      <alignment wrapText="1"/>
    </xf>
    <xf numFmtId="0" fontId="22" fillId="0" borderId="0" xfId="0" applyFont="1" applyAlignment="1">
      <alignment wrapText="1"/>
    </xf>
    <xf numFmtId="0" fontId="5" fillId="0" borderId="0" xfId="0" applyFont="1" applyAlignment="1">
      <alignment horizontal="center"/>
    </xf>
    <xf numFmtId="0" fontId="5" fillId="0" borderId="38" xfId="0" applyFont="1" applyBorder="1" applyAlignment="1">
      <alignment horizontal="center"/>
    </xf>
    <xf numFmtId="10" fontId="11" fillId="0" borderId="38" xfId="0" applyNumberFormat="1" applyFont="1" applyBorder="1"/>
    <xf numFmtId="0" fontId="5" fillId="0" borderId="25" xfId="0" applyFont="1" applyBorder="1"/>
    <xf numFmtId="0" fontId="5" fillId="0" borderId="28" xfId="0" applyFont="1" applyBorder="1"/>
    <xf numFmtId="0" fontId="5" fillId="0" borderId="29" xfId="0" applyFont="1" applyBorder="1"/>
    <xf numFmtId="0" fontId="5" fillId="0" borderId="7" xfId="0" applyFont="1" applyBorder="1"/>
    <xf numFmtId="0" fontId="5" fillId="0" borderId="40" xfId="0" applyFont="1" applyBorder="1"/>
    <xf numFmtId="0" fontId="5" fillId="0" borderId="46" xfId="0" applyFont="1" applyBorder="1"/>
    <xf numFmtId="0" fontId="11" fillId="0" borderId="7" xfId="0" applyFont="1" applyBorder="1" applyAlignment="1">
      <alignment horizontal="right"/>
    </xf>
    <xf numFmtId="0" fontId="11" fillId="0" borderId="40" xfId="0" applyFont="1" applyBorder="1" applyAlignment="1">
      <alignment horizontal="right"/>
    </xf>
    <xf numFmtId="0" fontId="11" fillId="0" borderId="46" xfId="0" applyFont="1" applyBorder="1" applyAlignment="1">
      <alignment horizontal="right"/>
    </xf>
    <xf numFmtId="0" fontId="5" fillId="10" borderId="42" xfId="0" applyFont="1" applyFill="1" applyBorder="1"/>
    <xf numFmtId="0" fontId="5" fillId="10" borderId="41" xfId="0" applyFont="1" applyFill="1" applyBorder="1"/>
    <xf numFmtId="0" fontId="27" fillId="10" borderId="41" xfId="0" applyFont="1" applyFill="1" applyBorder="1"/>
    <xf numFmtId="0" fontId="19" fillId="0" borderId="44" xfId="0" applyFont="1" applyBorder="1" applyAlignment="1">
      <alignment horizontal="right" wrapText="1"/>
    </xf>
    <xf numFmtId="0" fontId="5" fillId="0" borderId="45" xfId="0" applyFont="1" applyBorder="1" applyAlignment="1">
      <alignment horizontal="center"/>
    </xf>
    <xf numFmtId="0" fontId="19" fillId="0" borderId="30" xfId="0" applyFont="1" applyBorder="1" applyAlignment="1">
      <alignment horizontal="right"/>
    </xf>
    <xf numFmtId="0" fontId="11" fillId="0" borderId="39" xfId="0" applyFont="1" applyBorder="1"/>
    <xf numFmtId="0" fontId="10" fillId="9" borderId="43" xfId="0" applyFont="1" applyFill="1" applyBorder="1" applyAlignment="1">
      <alignment horizontal="center"/>
    </xf>
    <xf numFmtId="0" fontId="10" fillId="2" borderId="47" xfId="0" applyFont="1" applyFill="1" applyBorder="1" applyAlignment="1">
      <alignment horizontal="center"/>
    </xf>
    <xf numFmtId="0" fontId="24" fillId="9" borderId="43" xfId="0" applyFont="1" applyFill="1" applyBorder="1" applyAlignment="1">
      <alignment horizontal="center" vertical="center"/>
    </xf>
    <xf numFmtId="0" fontId="5" fillId="9" borderId="39" xfId="0" applyFont="1" applyFill="1" applyBorder="1" applyAlignment="1">
      <alignment horizontal="center" vertical="top"/>
    </xf>
    <xf numFmtId="0" fontId="9" fillId="0" borderId="48" xfId="0" applyFont="1" applyBorder="1"/>
    <xf numFmtId="0" fontId="0" fillId="0" borderId="50" xfId="0" applyBorder="1"/>
    <xf numFmtId="0" fontId="11" fillId="0" borderId="7" xfId="0" applyFont="1" applyBorder="1" applyAlignment="1">
      <alignment horizontal="center"/>
    </xf>
    <xf numFmtId="10" fontId="2" fillId="0" borderId="1" xfId="1" applyNumberFormat="1" applyFont="1" applyFill="1" applyBorder="1" applyAlignment="1">
      <alignment horizontal="center"/>
    </xf>
    <xf numFmtId="0" fontId="16" fillId="4" borderId="25" xfId="0" applyFont="1" applyFill="1" applyBorder="1"/>
    <xf numFmtId="0" fontId="29" fillId="4" borderId="41" xfId="0" applyFont="1" applyFill="1" applyBorder="1" applyAlignment="1">
      <alignment horizontal="center"/>
    </xf>
    <xf numFmtId="0" fontId="0" fillId="4" borderId="1" xfId="0" applyFill="1" applyBorder="1" applyAlignment="1">
      <alignment horizontal="center"/>
    </xf>
    <xf numFmtId="10" fontId="0" fillId="4" borderId="51" xfId="1" applyNumberFormat="1" applyFont="1" applyFill="1" applyBorder="1" applyAlignment="1">
      <alignment horizontal="center"/>
    </xf>
    <xf numFmtId="10" fontId="0" fillId="4" borderId="36" xfId="1" applyNumberFormat="1" applyFont="1" applyFill="1" applyBorder="1" applyAlignment="1">
      <alignment horizontal="center"/>
    </xf>
    <xf numFmtId="10" fontId="0" fillId="4" borderId="52" xfId="1" applyNumberFormat="1" applyFont="1"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11" fillId="0" borderId="53" xfId="0" applyFont="1" applyBorder="1" applyAlignment="1">
      <alignment horizontal="right"/>
    </xf>
    <xf numFmtId="0" fontId="11" fillId="0" borderId="40" xfId="0" applyFont="1" applyBorder="1" applyAlignment="1">
      <alignment horizontal="center"/>
    </xf>
    <xf numFmtId="0" fontId="11" fillId="0" borderId="46" xfId="0" applyFont="1" applyBorder="1" applyAlignment="1">
      <alignment horizontal="center"/>
    </xf>
    <xf numFmtId="10" fontId="38" fillId="0" borderId="35" xfId="1" applyNumberFormat="1" applyFont="1" applyFill="1" applyBorder="1" applyAlignment="1">
      <alignment horizontal="center"/>
    </xf>
    <xf numFmtId="10" fontId="38" fillId="0" borderId="36" xfId="1" applyNumberFormat="1" applyFont="1" applyFill="1" applyBorder="1" applyAlignment="1">
      <alignment horizontal="center"/>
    </xf>
    <xf numFmtId="10" fontId="38" fillId="0" borderId="37" xfId="1" applyNumberFormat="1" applyFont="1" applyFill="1" applyBorder="1" applyAlignment="1">
      <alignment horizontal="center"/>
    </xf>
    <xf numFmtId="0" fontId="19" fillId="0" borderId="54" xfId="0" applyFont="1" applyBorder="1" applyAlignment="1">
      <alignment horizontal="right" wrapText="1"/>
    </xf>
    <xf numFmtId="0" fontId="19" fillId="0" borderId="46" xfId="0" applyFont="1" applyBorder="1" applyAlignment="1">
      <alignment horizontal="right"/>
    </xf>
    <xf numFmtId="10" fontId="11" fillId="0" borderId="19" xfId="1" applyNumberFormat="1" applyFont="1" applyFill="1" applyBorder="1" applyAlignment="1">
      <alignment horizontal="center"/>
    </xf>
    <xf numFmtId="10" fontId="2" fillId="0" borderId="19" xfId="1" applyNumberFormat="1" applyFont="1" applyFill="1" applyBorder="1" applyAlignment="1">
      <alignment horizontal="center"/>
    </xf>
    <xf numFmtId="10" fontId="19" fillId="2" borderId="1" xfId="1" applyNumberFormat="1" applyFont="1" applyFill="1" applyBorder="1" applyAlignment="1">
      <alignment horizontal="center"/>
    </xf>
    <xf numFmtId="0" fontId="24" fillId="0" borderId="0" xfId="0" applyFont="1"/>
    <xf numFmtId="0" fontId="0" fillId="10" borderId="45" xfId="0" applyFill="1" applyBorder="1" applyAlignment="1">
      <alignment vertical="top" wrapText="1"/>
    </xf>
    <xf numFmtId="10" fontId="10" fillId="10" borderId="45" xfId="0" applyNumberFormat="1" applyFont="1" applyFill="1" applyBorder="1" applyAlignment="1">
      <alignment vertical="top"/>
    </xf>
    <xf numFmtId="0" fontId="3" fillId="10" borderId="55" xfId="0" applyFont="1" applyFill="1" applyBorder="1" applyAlignment="1">
      <alignment horizontal="center"/>
    </xf>
    <xf numFmtId="0" fontId="3" fillId="10" borderId="30" xfId="0" applyFont="1" applyFill="1" applyBorder="1" applyAlignment="1">
      <alignment horizontal="center"/>
    </xf>
    <xf numFmtId="0" fontId="3" fillId="10" borderId="26" xfId="0" applyFont="1" applyFill="1" applyBorder="1" applyAlignment="1">
      <alignment horizontal="center"/>
    </xf>
    <xf numFmtId="0" fontId="0" fillId="0" borderId="42" xfId="0" applyBorder="1"/>
    <xf numFmtId="0" fontId="0" fillId="0" borderId="56" xfId="0" applyBorder="1"/>
    <xf numFmtId="0" fontId="0" fillId="0" borderId="55" xfId="0" applyBorder="1"/>
    <xf numFmtId="0" fontId="0" fillId="0" borderId="57" xfId="0" applyBorder="1"/>
    <xf numFmtId="10" fontId="1" fillId="0" borderId="1" xfId="1" applyNumberFormat="1" applyFont="1" applyFill="1" applyBorder="1" applyAlignment="1">
      <alignment horizontal="center"/>
    </xf>
    <xf numFmtId="10" fontId="1" fillId="0" borderId="36" xfId="1" applyNumberFormat="1" applyFont="1" applyFill="1" applyBorder="1" applyAlignment="1">
      <alignment horizontal="center"/>
    </xf>
    <xf numFmtId="10" fontId="1" fillId="0" borderId="19" xfId="1" applyNumberFormat="1" applyFont="1" applyFill="1" applyBorder="1" applyAlignment="1">
      <alignment horizontal="center"/>
    </xf>
    <xf numFmtId="10" fontId="19" fillId="11" borderId="18" xfId="0" applyNumberFormat="1" applyFont="1" applyFill="1" applyBorder="1" applyAlignment="1">
      <alignment horizontal="center"/>
    </xf>
    <xf numFmtId="10" fontId="19" fillId="11" borderId="19" xfId="0" applyNumberFormat="1" applyFont="1" applyFill="1" applyBorder="1" applyAlignment="1">
      <alignment horizontal="center"/>
    </xf>
    <xf numFmtId="10" fontId="19" fillId="11" borderId="24" xfId="0" applyNumberFormat="1" applyFont="1" applyFill="1" applyBorder="1" applyAlignment="1">
      <alignment horizontal="center"/>
    </xf>
    <xf numFmtId="0" fontId="5" fillId="0" borderId="58" xfId="0" applyFont="1" applyBorder="1" applyAlignment="1">
      <alignment horizontal="center"/>
    </xf>
    <xf numFmtId="0" fontId="0" fillId="10" borderId="26" xfId="0" applyFill="1" applyBorder="1" applyAlignment="1">
      <alignment vertical="top" wrapText="1"/>
    </xf>
    <xf numFmtId="0" fontId="0" fillId="10" borderId="16" xfId="0" applyFill="1" applyBorder="1" applyAlignment="1">
      <alignment vertical="top" wrapText="1"/>
    </xf>
    <xf numFmtId="10" fontId="19" fillId="11" borderId="1" xfId="0" applyNumberFormat="1" applyFont="1" applyFill="1" applyBorder="1" applyAlignment="1">
      <alignment horizontal="center"/>
    </xf>
    <xf numFmtId="10" fontId="19" fillId="11" borderId="2" xfId="0" applyNumberFormat="1" applyFont="1" applyFill="1" applyBorder="1" applyAlignment="1">
      <alignment horizontal="center"/>
    </xf>
    <xf numFmtId="0" fontId="1" fillId="0" borderId="0" xfId="0" applyFont="1" applyAlignment="1">
      <alignment wrapText="1"/>
    </xf>
    <xf numFmtId="0" fontId="5" fillId="0" borderId="39" xfId="0" applyFont="1" applyBorder="1" applyAlignment="1">
      <alignment horizontal="center" vertical="top" wrapText="1"/>
    </xf>
    <xf numFmtId="0" fontId="33" fillId="2" borderId="59" xfId="0" applyFont="1" applyFill="1" applyBorder="1" applyAlignment="1">
      <alignment horizontal="center" vertical="center"/>
    </xf>
    <xf numFmtId="0" fontId="33" fillId="2" borderId="56" xfId="0" applyFont="1" applyFill="1" applyBorder="1" applyAlignment="1">
      <alignment horizontal="center" vertical="center"/>
    </xf>
    <xf numFmtId="0" fontId="1" fillId="2" borderId="46" xfId="0" applyFont="1" applyFill="1" applyBorder="1" applyAlignment="1">
      <alignment horizontal="right"/>
    </xf>
    <xf numFmtId="0" fontId="32" fillId="0" borderId="49" xfId="0" applyFont="1" applyBorder="1" applyAlignment="1">
      <alignment horizontal="center" wrapText="1"/>
    </xf>
    <xf numFmtId="0" fontId="0" fillId="0" borderId="49" xfId="0" applyBorder="1" applyAlignment="1">
      <alignment horizontal="center" wrapText="1"/>
    </xf>
    <xf numFmtId="0" fontId="10" fillId="3" borderId="0" xfId="0" applyFont="1" applyFill="1" applyAlignment="1">
      <alignment wrapText="1"/>
    </xf>
    <xf numFmtId="0" fontId="11" fillId="3" borderId="0" xfId="0" applyFont="1" applyFill="1" applyAlignment="1">
      <alignment wrapText="1"/>
    </xf>
    <xf numFmtId="0" fontId="10" fillId="4" borderId="7" xfId="0" applyFont="1" applyFill="1" applyBorder="1" applyAlignment="1">
      <alignment horizontal="center"/>
    </xf>
    <xf numFmtId="0" fontId="11" fillId="4" borderId="7" xfId="0" applyFont="1" applyFill="1" applyBorder="1" applyAlignment="1">
      <alignment horizontal="center"/>
    </xf>
    <xf numFmtId="0" fontId="29" fillId="4" borderId="5" xfId="0" applyFont="1" applyFill="1" applyBorder="1" applyAlignment="1">
      <alignment horizontal="center"/>
    </xf>
    <xf numFmtId="0" fontId="30" fillId="4" borderId="22" xfId="0" applyFont="1" applyFill="1" applyBorder="1" applyAlignment="1">
      <alignment horizontal="center"/>
    </xf>
    <xf numFmtId="0" fontId="30" fillId="4" borderId="23" xfId="0" applyFont="1" applyFill="1" applyBorder="1" applyAlignment="1">
      <alignment horizontal="center"/>
    </xf>
    <xf numFmtId="0" fontId="1" fillId="5" borderId="0" xfId="0" applyFont="1" applyFill="1" applyAlignment="1">
      <alignment wrapText="1"/>
    </xf>
    <xf numFmtId="0" fontId="11" fillId="5" borderId="0" xfId="0" applyFont="1" applyFill="1" applyAlignment="1">
      <alignment wrapText="1"/>
    </xf>
    <xf numFmtId="0" fontId="10" fillId="0" borderId="25" xfId="0" applyFont="1" applyBorder="1" applyAlignment="1">
      <alignment horizontal="center"/>
    </xf>
    <xf numFmtId="0" fontId="10" fillId="0" borderId="7" xfId="0" applyFont="1" applyBorder="1" applyAlignment="1">
      <alignment horizontal="center"/>
    </xf>
    <xf numFmtId="0" fontId="10" fillId="0" borderId="8" xfId="0" applyFont="1" applyBorder="1" applyAlignment="1">
      <alignment horizontal="center"/>
    </xf>
    <xf numFmtId="0" fontId="2" fillId="5" borderId="0" xfId="0" quotePrefix="1" applyFont="1" applyFill="1" applyAlignment="1">
      <alignment wrapText="1"/>
    </xf>
    <xf numFmtId="0" fontId="11" fillId="0" borderId="7" xfId="0" applyFont="1" applyBorder="1" applyAlignment="1">
      <alignment horizontal="center"/>
    </xf>
    <xf numFmtId="0" fontId="11" fillId="0" borderId="8" xfId="0" applyFont="1" applyBorder="1" applyAlignment="1">
      <alignment horizontal="center"/>
    </xf>
    <xf numFmtId="0" fontId="10" fillId="0" borderId="21" xfId="0" applyFont="1" applyBorder="1" applyAlignment="1">
      <alignment horizontal="center"/>
    </xf>
    <xf numFmtId="0" fontId="11" fillId="0" borderId="22" xfId="0" applyFont="1" applyBorder="1" applyAlignment="1">
      <alignment horizontal="center"/>
    </xf>
    <xf numFmtId="0" fontId="11" fillId="0" borderId="6" xfId="0" applyFont="1" applyBorder="1" applyAlignment="1">
      <alignment horizontal="center"/>
    </xf>
    <xf numFmtId="0" fontId="10" fillId="7" borderId="0" xfId="0" quotePrefix="1" applyFont="1" applyFill="1" applyAlignment="1">
      <alignment vertical="center" wrapText="1"/>
    </xf>
    <xf numFmtId="0" fontId="10" fillId="7" borderId="0" xfId="0" applyFont="1" applyFill="1" applyAlignment="1">
      <alignment vertical="center" wrapText="1"/>
    </xf>
    <xf numFmtId="0" fontId="2" fillId="8" borderId="0" xfId="0" quotePrefix="1" applyFont="1" applyFill="1" applyAlignment="1">
      <alignment wrapText="1"/>
    </xf>
    <xf numFmtId="0" fontId="11" fillId="8" borderId="0" xfId="0" applyFont="1" applyFill="1" applyAlignment="1">
      <alignment wrapText="1"/>
    </xf>
  </cellXfs>
  <cellStyles count="3">
    <cellStyle name="Hyperlink" xfId="2" builtinId="8"/>
    <cellStyle name="Normal" xfId="0" builtinId="0"/>
    <cellStyle name="Percent" xfId="1" builtinId="5"/>
  </cellStyles>
  <dxfs count="136">
    <dxf>
      <font>
        <color theme="5" tint="-0.499984740745262"/>
      </font>
      <fill>
        <patternFill patternType="none">
          <bgColor auto="1"/>
        </patternFill>
      </fill>
    </dxf>
    <dxf>
      <font>
        <b/>
        <i val="0"/>
        <color rgb="FF002060"/>
      </font>
      <fill>
        <patternFill patternType="none">
          <bgColor auto="1"/>
        </patternFill>
      </fill>
    </dxf>
    <dxf>
      <font>
        <color rgb="FF640707"/>
      </font>
      <fill>
        <patternFill>
          <bgColor rgb="FFFFD0D9"/>
        </patternFill>
      </fill>
    </dxf>
    <dxf>
      <font>
        <color theme="5" tint="-0.499984740745262"/>
      </font>
      <fill>
        <patternFill patternType="none">
          <bgColor auto="1"/>
        </patternFill>
      </fill>
    </dxf>
    <dxf>
      <font>
        <b/>
        <i val="0"/>
        <color rgb="FF002060"/>
      </font>
      <fill>
        <patternFill patternType="none">
          <bgColor auto="1"/>
        </patternFill>
      </fill>
    </dxf>
    <dxf>
      <font>
        <color rgb="FF640707"/>
      </font>
      <fill>
        <patternFill>
          <bgColor rgb="FFFFD0D9"/>
        </patternFill>
      </fill>
    </dxf>
    <dxf>
      <font>
        <color theme="5" tint="-0.499984740745262"/>
      </font>
      <fill>
        <patternFill patternType="none">
          <bgColor auto="1"/>
        </patternFill>
      </fill>
    </dxf>
    <dxf>
      <font>
        <b/>
        <i val="0"/>
        <color rgb="FF002060"/>
      </font>
      <fill>
        <patternFill patternType="none">
          <bgColor auto="1"/>
        </patternFill>
      </fill>
    </dxf>
    <dxf>
      <font>
        <color rgb="FF640707"/>
      </font>
      <fill>
        <patternFill>
          <bgColor rgb="FFFFD0D9"/>
        </patternFill>
      </fill>
    </dxf>
    <dxf>
      <font>
        <color rgb="FF3B552B"/>
      </font>
      <fill>
        <patternFill>
          <bgColor rgb="FFECFAE6"/>
        </patternFill>
      </fill>
    </dxf>
    <dxf>
      <font>
        <b val="0"/>
        <i val="0"/>
        <strike val="0"/>
        <color theme="1"/>
      </font>
      <fill>
        <patternFill patternType="none">
          <bgColor auto="1"/>
        </patternFill>
      </fill>
    </dxf>
    <dxf>
      <font>
        <b/>
        <i val="0"/>
        <color rgb="FF002060"/>
      </font>
      <fill>
        <patternFill patternType="none">
          <bgColor auto="1"/>
        </patternFill>
      </fill>
    </dxf>
    <dxf>
      <font>
        <color theme="5" tint="-0.499984740745262"/>
      </font>
      <fill>
        <patternFill patternType="none">
          <bgColor auto="1"/>
        </patternFill>
      </fill>
    </dxf>
    <dxf>
      <font>
        <color rgb="FF640707"/>
      </font>
      <fill>
        <patternFill>
          <bgColor rgb="FFFFCFD8"/>
        </patternFill>
      </fill>
    </dxf>
    <dxf>
      <font>
        <color rgb="FF3B552B"/>
      </font>
      <fill>
        <patternFill>
          <bgColor rgb="FFEBF9E5"/>
        </patternFill>
      </fill>
    </dxf>
    <dxf>
      <font>
        <color theme="5" tint="-0.499984740745262"/>
      </font>
      <fill>
        <patternFill patternType="none">
          <bgColor auto="1"/>
        </patternFill>
      </fill>
    </dxf>
    <dxf>
      <font>
        <b/>
        <i val="0"/>
        <color rgb="FF002060"/>
      </font>
      <fill>
        <patternFill patternType="none">
          <bgColor auto="1"/>
        </patternFill>
      </fill>
    </dxf>
    <dxf>
      <font>
        <b/>
        <i val="0"/>
        <strike val="0"/>
        <condense val="0"/>
        <extend val="0"/>
        <outline val="0"/>
        <shadow val="0"/>
        <u val="none"/>
        <vertAlign val="baseline"/>
        <sz val="11"/>
        <color theme="1"/>
        <name val="Calibri"/>
        <family val="2"/>
        <scheme val="minor"/>
      </font>
      <border diagonalUp="0" diagonalDown="0">
        <left style="medium">
          <color indexed="64"/>
        </left>
        <right/>
        <top style="thin">
          <color indexed="64"/>
        </top>
        <bottom style="medium">
          <color indexed="64"/>
        </bottom>
        <vertical/>
        <horizontal/>
      </border>
    </dxf>
    <dxf>
      <font>
        <b/>
        <i val="0"/>
        <strike val="0"/>
        <condense val="0"/>
        <extend val="0"/>
        <outline val="0"/>
        <shadow val="0"/>
        <u val="none"/>
        <vertAlign val="baseline"/>
        <sz val="11"/>
        <color theme="1"/>
        <name val="Calibri"/>
        <family val="2"/>
        <scheme val="minor"/>
      </font>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left/>
        <right style="medium">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outline="0">
        <left/>
        <right style="medium">
          <color indexed="64"/>
        </right>
        <top/>
        <bottom style="thin">
          <color indexed="64"/>
        </bottom>
      </border>
    </dxf>
    <dxf>
      <border outline="0">
        <left style="medium">
          <color indexed="64"/>
        </left>
        <right style="medium">
          <color indexed="64"/>
        </right>
        <top style="medium">
          <color indexed="64"/>
        </top>
        <bottom style="medium">
          <color indexed="64"/>
        </bottom>
      </border>
    </dxf>
    <dxf>
      <border outline="0">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border diagonalUp="0" diagonalDown="0">
        <left style="medium">
          <color indexed="64"/>
        </left>
        <right/>
        <top style="thin">
          <color indexed="64"/>
        </top>
        <bottom style="medium">
          <color indexed="64"/>
        </bottom>
        <vertical/>
        <horizontal/>
      </border>
    </dxf>
    <dxf>
      <font>
        <b/>
        <i val="0"/>
        <strike val="0"/>
        <condense val="0"/>
        <extend val="0"/>
        <outline val="0"/>
        <shadow val="0"/>
        <u val="none"/>
        <vertAlign val="baseline"/>
        <sz val="11"/>
        <color theme="1"/>
        <name val="Calibri"/>
        <family val="2"/>
        <scheme val="minor"/>
      </font>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left/>
        <right style="medium">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outline="0">
        <left/>
        <right style="medium">
          <color indexed="64"/>
        </right>
        <top/>
        <bottom style="thin">
          <color indexed="64"/>
        </bottom>
      </border>
    </dxf>
    <dxf>
      <border outline="0">
        <left style="medium">
          <color indexed="64"/>
        </left>
        <right style="medium">
          <color indexed="64"/>
        </right>
        <top style="medium">
          <color indexed="64"/>
        </top>
        <bottom style="medium">
          <color indexed="64"/>
        </bottom>
      </border>
    </dxf>
    <dxf>
      <border outline="0">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border diagonalUp="0" diagonalDown="0">
        <left style="medium">
          <color indexed="64"/>
        </left>
        <right/>
        <top style="thin">
          <color indexed="64"/>
        </top>
        <bottom style="thin">
          <color indexed="64"/>
        </bottom>
        <vertical/>
        <horizontal/>
      </border>
    </dxf>
    <dxf>
      <font>
        <b/>
        <i val="0"/>
        <strike val="0"/>
        <condense val="0"/>
        <extend val="0"/>
        <outline val="0"/>
        <shadow val="0"/>
        <u val="none"/>
        <vertAlign val="baseline"/>
        <sz val="11"/>
        <color theme="1"/>
        <name val="Calibri"/>
        <family val="2"/>
        <scheme val="minor"/>
      </font>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style="medium">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left/>
        <right style="medium">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outline="0">
        <left/>
        <right style="medium">
          <color indexed="64"/>
        </right>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center" vertical="bottom" textRotation="0" wrapText="0" indent="0" justifyLastLine="0" shrinkToFit="0" readingOrder="0"/>
    </dxf>
    <dxf>
      <border outline="0">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i val="0"/>
        <strike val="0"/>
        <condense val="0"/>
        <extend val="0"/>
        <outline val="0"/>
        <shadow val="0"/>
        <u val="none"/>
        <vertAlign val="baseline"/>
        <sz val="11"/>
        <color theme="1"/>
        <name val="Calibri"/>
        <family val="2"/>
        <scheme val="minor"/>
      </font>
      <border diagonalUp="0" diagonalDown="0">
        <left style="medium">
          <color indexed="64"/>
        </left>
        <right/>
        <top style="thin">
          <color indexed="64"/>
        </top>
        <bottom style="thin">
          <color indexed="64"/>
        </bottom>
        <vertical/>
        <horizontal/>
      </border>
    </dxf>
    <dxf>
      <font>
        <b/>
        <i val="0"/>
        <strike val="0"/>
        <condense val="0"/>
        <extend val="0"/>
        <outline val="0"/>
        <shadow val="0"/>
        <u val="none"/>
        <vertAlign val="baseline"/>
        <sz val="11"/>
        <color theme="1"/>
        <name val="Calibri"/>
        <family val="2"/>
        <scheme val="minor"/>
      </font>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medium">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left/>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outline="0">
        <left/>
        <right/>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center" vertical="bottom" textRotation="0" wrapText="0" indent="0" justifyLastLine="0" shrinkToFit="0" readingOrder="0"/>
    </dxf>
    <dxf>
      <border outline="0">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fill>
        <patternFill patternType="solid">
          <fgColor indexed="64"/>
          <bgColor theme="0"/>
        </patternFill>
      </fill>
      <border diagonalUp="0" diagonalDown="0" outline="0">
        <left/>
        <right/>
        <top style="thin">
          <color indexed="64"/>
        </top>
        <bottom/>
      </border>
    </dxf>
    <dxf>
      <font>
        <b/>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border diagonalUp="0" diagonalDown="0" outline="0">
        <left style="medium">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theme="0"/>
        </patternFill>
      </fill>
      <alignment horizontal="center" vertical="bottom" textRotation="0" wrapText="0" indent="0" justifyLastLine="0" shrinkToFit="0" readingOrder="0"/>
      <border diagonalUp="0" diagonalDown="0">
        <left style="medium">
          <color indexed="64"/>
        </left>
        <right style="medium">
          <color indexed="64"/>
        </right>
        <top style="thin">
          <color indexed="64"/>
        </top>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medium">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medium">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right" vertical="bottom" textRotation="0" wrapText="0" indent="0" justifyLastLine="0" shrinkToFit="0" readingOrder="0"/>
      <border diagonalUp="0" diagonalDown="0">
        <left/>
        <right/>
        <top style="thin">
          <color indexed="64"/>
        </top>
        <bottom/>
        <vertical/>
        <horizontal/>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right" vertical="bottom" textRotation="0" wrapText="0" indent="0" justifyLastLine="0" shrinkToFit="0" readingOrder="0"/>
      <border diagonalUp="0" diagonalDown="0" outline="0">
        <left/>
        <right/>
        <top/>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640707"/>
      <color rgb="FF2B4F8C"/>
      <color rgb="FFECFAE6"/>
      <color rgb="FF3B552B"/>
      <color rgb="FFFFD0D9"/>
      <color rgb="FFFFCFD8"/>
      <color rgb="FF980403"/>
      <color rgb="FFF3BCC4"/>
      <color rgb="FFEBF9E5"/>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DAD9AC9C-2F8F-FE49-A0E9-3BBFB0E2B82D}" name="Table15" displayName="Table15" ref="A12:K21" headerRowCount="0" totalsRowShown="0" headerRowDxfId="135" dataDxfId="134" tableBorderDxfId="133">
  <tableColumns count="11">
    <tableColumn id="1" xr3:uid="{75E75D33-4EAA-4644-8C80-9947F34E0EE4}" name="Column1" headerRowDxfId="132" dataDxfId="131"/>
    <tableColumn id="2" xr3:uid="{61B70762-B219-054F-A938-FDF5A3C385B7}" name="Column2" headerRowDxfId="130"/>
    <tableColumn id="3" xr3:uid="{DD8154D4-83B4-994D-A001-40C4D1008DE1}" name="Column3" headerRowDxfId="129"/>
    <tableColumn id="4" xr3:uid="{1ADB0D73-174B-A748-881D-E0945B2F3E9D}" name="Column4" headerRowDxfId="128"/>
    <tableColumn id="5" xr3:uid="{8E43C3D5-A210-D140-B594-4CD661CA7797}" name="Column5" headerRowDxfId="127"/>
    <tableColumn id="6" xr3:uid="{610ED8DD-1C56-1D4F-9E24-C1BD4603D803}" name="Column6" headerRowDxfId="126"/>
    <tableColumn id="7" xr3:uid="{531FDBEB-1D79-B347-BEEA-7DD9D2D3D8BE}" name="Column7" headerRowDxfId="125"/>
    <tableColumn id="8" xr3:uid="{A559C5E3-8E51-784F-9EAD-AB849C04C1AD}" name="Column8" headerRowDxfId="124"/>
    <tableColumn id="9" xr3:uid="{89090047-BA46-084B-AECB-1BDF79DC82B5}" name="Column9" headerRowDxfId="123"/>
    <tableColumn id="10" xr3:uid="{7B7C8B27-AAF6-764A-9B8B-16E0A749C13F}" name="Column10" headerRowDxfId="122" dataDxfId="121">
      <calculatedColumnFormula>SUM(B12:I12)</calculatedColumnFormula>
    </tableColumn>
    <tableColumn id="11" xr3:uid="{30115494-8F75-FD4F-AF12-B0DD0366A611}" name="Column11" headerRowDxfId="120" dataDxfId="119">
      <calculatedColumnFormula>IF(SUM(B12:I12)&gt;1600,"Large Sample",IF(SUM(B12:I12)&gt;30,"", IF(SUM(B12:I12)=0,"", "Small Sample")))</calculatedColumnFormula>
    </tableColumn>
  </tableColumns>
  <tableStyleInfo name="TableStyleLight20"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A5A21619-B0E0-A249-AFC2-F0557FDC3B29}" name="Table17" displayName="Table17" ref="A6:L15" headerRowCount="0" totalsRowShown="0" headerRowDxfId="118" dataDxfId="116" headerRowBorderDxfId="117" tableBorderDxfId="115" headerRowCellStyle="Percent" dataCellStyle="Percent">
  <tableColumns count="12">
    <tableColumn id="1" xr3:uid="{BB6E4B34-4143-4441-96E2-B21455F0FD90}" name="Column1" headerRowDxfId="114" dataDxfId="113">
      <calculatedColumnFormula>A19</calculatedColumnFormula>
    </tableColumn>
    <tableColumn id="2" xr3:uid="{30AD65A0-8EC8-4D41-B6D8-756C86E7BF41}" name="Column2" headerRowDxfId="112" dataDxfId="111" dataCellStyle="Percent">
      <calculatedColumnFormula>IF(SUM('Data Input'!$B12:$I12)&gt;0, B19-(SUM('Data Input'!B$12:B$21)-'Data Input'!B12)/(SUM('PPG-1'!$J$19:$J$28)-$J19), "")</calculatedColumnFormula>
    </tableColumn>
    <tableColumn id="3" xr3:uid="{944FA739-32B9-334F-A49D-54BB117F5367}" name="Column3" headerRowDxfId="110" dataDxfId="109" dataCellStyle="Percent">
      <calculatedColumnFormula>IF(SUM('Data Input'!$J12)&gt;0, C19-(SUM('Data Input'!C$12:C$21)-'Data Input'!C12)/(SUM('PPG-1'!$J$19:$J$28)-$J19), "na")</calculatedColumnFormula>
    </tableColumn>
    <tableColumn id="4" xr3:uid="{5A583D51-240E-EB4E-B138-56B186EDE971}" name="Column4" headerRowDxfId="108" dataDxfId="107" dataCellStyle="Percent">
      <calculatedColumnFormula>IF(SUM('Data Input'!$J12)&gt;0, D19-(SUM('Data Input'!D$12:D$21)-'Data Input'!D12)/(SUM('PPG-1'!$J$19:$J$28)-$J19), "na")</calculatedColumnFormula>
    </tableColumn>
    <tableColumn id="5" xr3:uid="{E4941507-AF42-5642-BAF4-0DD658569CF4}" name="Column5" headerRowDxfId="106" dataDxfId="105" dataCellStyle="Percent">
      <calculatedColumnFormula>IF(SUM('Data Input'!$J12)&gt;0, E19-(SUM('Data Input'!E$12:E$21)-'Data Input'!E12)/(SUM('PPG-1'!$J$19:$J$28)-$J19), "na")</calculatedColumnFormula>
    </tableColumn>
    <tableColumn id="6" xr3:uid="{087052ED-C6F7-F542-9E4F-C9549C2AD13C}" name="Column6" headerRowDxfId="104" dataDxfId="103" dataCellStyle="Percent">
      <calculatedColumnFormula>IF(SUM('Data Input'!$J12)&gt;0, F19-(SUM('Data Input'!F$12:F$21)-'Data Input'!F12)/(SUM('PPG-1'!$J$19:$J$28)-$J19), "na")</calculatedColumnFormula>
    </tableColumn>
    <tableColumn id="7" xr3:uid="{A88C7094-CB3E-2640-87EF-76E5972BD848}" name="Column7" headerRowDxfId="102" dataDxfId="101" dataCellStyle="Percent">
      <calculatedColumnFormula>IF(SUM('Data Input'!$J12)&gt;0, G19-(SUM('Data Input'!G$12:G$21)-'Data Input'!G12)/(SUM('PPG-1'!$J$19:$J$28)-$J19), "na")</calculatedColumnFormula>
    </tableColumn>
    <tableColumn id="8" xr3:uid="{3BF7B82B-5559-874B-8FDA-9117ADBCA178}" name="Column8" headerRowDxfId="100" dataDxfId="99" dataCellStyle="Percent">
      <calculatedColumnFormula>IF(SUM('Data Input'!$J12)&gt;0, H19-(SUM('Data Input'!H$12:H$21)-'Data Input'!H12)/(SUM('PPG-1'!$J$19:$J$28)-$J19), "na")</calculatedColumnFormula>
    </tableColumn>
    <tableColumn id="9" xr3:uid="{2E791A05-3B42-4F4A-A56E-C31254D68261}" name="Column9" headerRowDxfId="98" dataDxfId="97" dataCellStyle="Percent">
      <calculatedColumnFormula>IF(SUM('Data Input'!$J12)&gt;0, I19-(SUM('Data Input'!I$12:I$21)-'Data Input'!I12)/(SUM('PPG-1'!$J$19:$J$28)-$J19), "na")</calculatedColumnFormula>
    </tableColumn>
    <tableColumn id="10" xr3:uid="{174D84E4-3AE2-3549-87D8-71549C7990CD}" name="Column10" headerRowDxfId="96" dataDxfId="95">
      <calculatedColumnFormula>'Data Input'!K12</calculatedColumnFormula>
    </tableColumn>
    <tableColumn id="11" xr3:uid="{96E7D5E7-13BD-ED4B-B9C0-B5D79D4EC74D}" name="Column11" headerRowDxfId="94" dataDxfId="93" headerRowCellStyle="Percent" dataCellStyle="Percent">
      <calculatedColumnFormula array="1">_xlfn.TEXTJOIN(", ", TRUE, IF(B6:I6 &lt; -B32:I32, B1:I1, ""))</calculatedColumnFormula>
    </tableColumn>
    <tableColumn id="12" xr3:uid="{509274EF-CD4B-B443-9806-8A05A8BB6F39}" name="Column12" headerRowDxfId="92" dataDxfId="91" headerRowCellStyle="Percent" dataCellStyle="Percent">
      <calculatedColumnFormula array="1">_xlfn.TEXTJOIN(", ", TRUE, IF(B6:I6 &gt; B32:I32, B1:I1, ""))</calculatedColumnFormula>
    </tableColumn>
  </tableColumns>
  <tableStyleInfo name="TableStyleLight15"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7F6CBB55-D65B-D944-AF51-AE0B292EE416}" name="Table18" displayName="Table18" ref="A6:J15" headerRowCount="0" totalsRowShown="0" headerRowDxfId="90" dataDxfId="88" headerRowBorderDxfId="89" tableBorderDxfId="87" headerRowCellStyle="Percent" dataCellStyle="Percent">
  <tableColumns count="10">
    <tableColumn id="1" xr3:uid="{8E1E33EF-369F-5948-8DE8-74170B40E99F}" name="Column1" headerRowDxfId="86" dataDxfId="85">
      <calculatedColumnFormula>'Data Input'!A12</calculatedColumnFormula>
    </tableColumn>
    <tableColumn id="2" xr3:uid="{3B069F65-8FC5-2246-BC6C-D341D145EE4D}" name="Column2" headerRowDxfId="84" dataDxfId="83" headerRowCellStyle="Percent" dataCellStyle="Percent">
      <calculatedColumnFormula>IF(SUM('Data Input'!$J12)&gt;0,B19/B$29,"na")</calculatedColumnFormula>
    </tableColumn>
    <tableColumn id="3" xr3:uid="{1407AA6A-FD18-6940-953B-D27BAD4899D0}" name="Column3" headerRowDxfId="82" dataDxfId="81" headerRowCellStyle="Percent" dataCellStyle="Percent">
      <calculatedColumnFormula>IF(SUM('Data Input'!$J12)&gt;0,C19/C$29,"na")</calculatedColumnFormula>
    </tableColumn>
    <tableColumn id="4" xr3:uid="{774CA591-00C4-8D45-AB9B-DE71BEC46DC0}" name="Column4" headerRowDxfId="80" dataDxfId="79" headerRowCellStyle="Percent" dataCellStyle="Percent">
      <calculatedColumnFormula>IF(SUM('Data Input'!$J12)&gt;0,D19/D$29,"na")</calculatedColumnFormula>
    </tableColumn>
    <tableColumn id="5" xr3:uid="{6273E0A8-DFEF-CF43-BB22-1EA8DBFCA551}" name="Column5" headerRowDxfId="78" dataDxfId="77" headerRowCellStyle="Percent" dataCellStyle="Percent">
      <calculatedColumnFormula>IF(SUM('Data Input'!$J12)&gt;0,E19/E$29,"na")</calculatedColumnFormula>
    </tableColumn>
    <tableColumn id="6" xr3:uid="{3B5085E8-5016-CC43-B0BD-76E9EFFD6DF1}" name="Column6" headerRowDxfId="76" dataDxfId="75" headerRowCellStyle="Percent" dataCellStyle="Percent">
      <calculatedColumnFormula>IF(SUM('Data Input'!$J12)&gt;0,F19/F$29,"na")</calculatedColumnFormula>
    </tableColumn>
    <tableColumn id="7" xr3:uid="{239DDD87-8036-D64A-93F5-829C5D5EEF56}" name="Column7" headerRowDxfId="74" dataDxfId="73" headerRowCellStyle="Percent" dataCellStyle="Percent">
      <calculatedColumnFormula>IF(SUM('Data Input'!$J12)&gt;0,G19/G$29,"na")</calculatedColumnFormula>
    </tableColumn>
    <tableColumn id="8" xr3:uid="{602F76A7-E192-BA4C-B9B1-BD051CC655F6}" name="Column8" headerRowDxfId="72" dataDxfId="71" headerRowCellStyle="Percent" dataCellStyle="Percent">
      <calculatedColumnFormula>IF(SUM('Data Input'!$J12)&gt;0,H19/H$29,"na")</calculatedColumnFormula>
    </tableColumn>
    <tableColumn id="9" xr3:uid="{D13C3845-B324-4B45-A62A-F65DD7138292}" name="Column9" headerRowDxfId="70" dataDxfId="69" headerRowCellStyle="Percent" dataCellStyle="Percent">
      <calculatedColumnFormula>IF(SUM('Data Input'!$J12)&gt;0,I19/I$29,"na")</calculatedColumnFormula>
    </tableColumn>
    <tableColumn id="10" xr3:uid="{7B55D673-8055-A84B-9348-107CC7CB1B4A}" name="Column10" headerRowDxfId="68" dataDxfId="67">
      <calculatedColumnFormula>'Data Input'!K12</calculatedColumnFormula>
    </tableColumn>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B6CE0B3B-D486-E14C-9B8D-54D00F583E8F}" name="Table19" displayName="Table19" ref="A7:K18" headerRowCount="0" totalsRowShown="0" headerRowDxfId="66" headerRowBorderDxfId="65" tableBorderDxfId="64" headerRowCellStyle="Percent">
  <tableColumns count="11">
    <tableColumn id="1" xr3:uid="{D4B350DF-78B9-1A47-ADE5-B4B50D7EDBE5}" name="Column1" headerRowDxfId="63" dataDxfId="62"/>
    <tableColumn id="2" xr3:uid="{B09EA680-57C1-5F40-A106-07E8EC3D534E}" name="Column2" headerRowDxfId="61" dataDxfId="60" headerRowCellStyle="Percent" dataCellStyle="Percent"/>
    <tableColumn id="3" xr3:uid="{53751874-013A-7B4F-9CC4-363FCC176CDD}" name="Column3" headerRowDxfId="59" dataDxfId="58" headerRowCellStyle="Percent" dataCellStyle="Percent"/>
    <tableColumn id="4" xr3:uid="{0B1728FA-D717-F949-B697-352C3D98AAAC}" name="Column4" headerRowDxfId="57" dataDxfId="56" headerRowCellStyle="Percent" dataCellStyle="Percent"/>
    <tableColumn id="5" xr3:uid="{7BB5EDAA-E9A9-A84E-AA63-B6AA6E1E2D02}" name="Column5" headerRowDxfId="55" dataDxfId="54" headerRowCellStyle="Percent" dataCellStyle="Percent"/>
    <tableColumn id="6" xr3:uid="{C72C9DB2-4132-8744-8479-9E49CE32D365}" name="Column6" headerRowDxfId="53" dataDxfId="52" headerRowCellStyle="Percent" dataCellStyle="Percent"/>
    <tableColumn id="7" xr3:uid="{41607983-5491-6446-A93B-4C5EF24936C8}" name="Column7" headerRowDxfId="51" dataDxfId="50" headerRowCellStyle="Percent" dataCellStyle="Percent"/>
    <tableColumn id="8" xr3:uid="{E893216D-699F-A04F-B797-5BBC39ED5631}" name="Column8" headerRowDxfId="49" dataDxfId="48" headerRowCellStyle="Percent" dataCellStyle="Percent"/>
    <tableColumn id="9" xr3:uid="{1CF40ED6-5CC6-F547-8D0F-BC70E1DEEB8B}" name="Column9" headerRowDxfId="47" dataDxfId="46" headerRowCellStyle="Percent" dataCellStyle="Percent"/>
    <tableColumn id="10" xr3:uid="{7DBA4375-C117-9441-96BE-48DF3E763358}" name="Column10" headerRowDxfId="45" dataDxfId="44"/>
    <tableColumn id="11" xr3:uid="{CC1856BE-B512-E14A-8425-5C13621FD662}" name="Column11" headerRowDxfId="43" dataDxfId="42"/>
  </tableColumns>
  <tableStyleInfo name="TableStyleLight8"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15429E6A-6C75-864D-B8A4-55E47905049C}" name="Table20" displayName="Table20" ref="A8:K19" headerRowCount="0" totalsRowShown="0" headerRowDxfId="41" headerRowBorderDxfId="40" tableBorderDxfId="39" headerRowCellStyle="Percent">
  <tableColumns count="11">
    <tableColumn id="1" xr3:uid="{7C358433-758E-0E41-888C-12DA57579D93}" name="Column1" headerRowDxfId="38" dataDxfId="37"/>
    <tableColumn id="2" xr3:uid="{431C52E9-6400-9C49-A96B-026C6CBFB84F}" name="Column2" headerRowDxfId="36" dataDxfId="35" headerRowCellStyle="Percent" dataCellStyle="Percent"/>
    <tableColumn id="3" xr3:uid="{E0D547A6-7A8E-8D46-91FE-817A625A7016}" name="Column3" headerRowDxfId="34" dataDxfId="33" headerRowCellStyle="Percent" dataCellStyle="Percent"/>
    <tableColumn id="4" xr3:uid="{CFD47DD8-B04C-4D4D-8838-A3F380CB6BC5}" name="Column4" headerRowDxfId="32" dataDxfId="31" headerRowCellStyle="Percent" dataCellStyle="Percent"/>
    <tableColumn id="5" xr3:uid="{262F80F0-4B8D-A740-8056-26E77B4BF8AA}" name="Column5" headerRowDxfId="30" dataDxfId="29" headerRowCellStyle="Percent" dataCellStyle="Percent"/>
    <tableColumn id="6" xr3:uid="{CEFB00C6-28B8-A248-839D-A0E2D5286D00}" name="Column6" headerRowDxfId="28" dataDxfId="27" headerRowCellStyle="Percent" dataCellStyle="Percent"/>
    <tableColumn id="7" xr3:uid="{EAE03DED-3269-A84D-BCDA-CAD2610EF3CC}" name="Column7" headerRowDxfId="26" dataDxfId="25" headerRowCellStyle="Percent" dataCellStyle="Percent"/>
    <tableColumn id="8" xr3:uid="{FD1D79FE-6274-8943-B238-77374F02042A}" name="Column8" headerRowDxfId="24" dataDxfId="23" headerRowCellStyle="Percent" dataCellStyle="Percent"/>
    <tableColumn id="9" xr3:uid="{7F4D2581-E48D-0840-B966-2026E60C9727}" name="Column9" headerRowDxfId="22" dataDxfId="21" headerRowCellStyle="Percent" dataCellStyle="Percent"/>
    <tableColumn id="10" xr3:uid="{7753297B-14AF-8842-B0AB-84DB331E4C71}" name="Column10" headerRowDxfId="20" dataDxfId="19"/>
    <tableColumn id="11" xr3:uid="{911A32EF-1E7D-8844-B6F7-C2B17CDA1F96}" name="Column11" headerRowDxfId="18" dataDxfId="17"/>
  </tableColumns>
  <tableStyleInfo name="TableStyleLight8"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rpgroup.org/Portals/0/Documents/Projects/MultipleMeasures/AB705_Workshops/DisproportionateImpactGuide_July2022.pdf"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356C5-5721-416D-93EA-7481A0878135}">
  <dimension ref="A1:A8"/>
  <sheetViews>
    <sheetView tabSelected="1" zoomScaleNormal="70" workbookViewId="0"/>
  </sheetViews>
  <sheetFormatPr defaultColWidth="9.140625" defaultRowHeight="18.75"/>
  <cols>
    <col min="1" max="1" width="146.85546875" style="2" customWidth="1"/>
    <col min="2" max="16384" width="9.140625" style="3"/>
  </cols>
  <sheetData>
    <row r="1" spans="1:1" ht="41.25" customHeight="1">
      <c r="A1" s="69" t="s">
        <v>1</v>
      </c>
    </row>
    <row r="2" spans="1:1" s="13" customFormat="1" ht="15.75">
      <c r="A2" s="137" t="s">
        <v>58</v>
      </c>
    </row>
    <row r="3" spans="1:1" ht="21">
      <c r="A3" s="57" t="s">
        <v>0</v>
      </c>
    </row>
    <row r="4" spans="1:1" ht="246.75" customHeight="1">
      <c r="A4" s="58" t="s">
        <v>21</v>
      </c>
    </row>
    <row r="5" spans="1:1" ht="37.5">
      <c r="A5" s="66" t="s">
        <v>17</v>
      </c>
    </row>
    <row r="6" spans="1:1" ht="15.75" customHeight="1">
      <c r="A6" s="67" t="s">
        <v>16</v>
      </c>
    </row>
    <row r="7" spans="1:1" ht="21">
      <c r="A7" s="62" t="s">
        <v>12</v>
      </c>
    </row>
    <row r="8" spans="1:1" ht="409.5" customHeight="1">
      <c r="A8" s="63" t="s">
        <v>51</v>
      </c>
    </row>
  </sheetData>
  <sheetProtection algorithmName="SHA-512" hashValue="m1aq93CaN4m2pwdKXDJWZ56S6aFK6FB5N1sX4x7JODz6PwArMM9qihdnLZeCEB80RLceQKXDyb7cRYqft0kfHA==" saltValue="G7IfbqCkEHYFnAQ4KWqQfA==" spinCount="100000" sheet="1" objects="1" scenarios="1"/>
  <hyperlinks>
    <hyperlink ref="A6" r:id="rId1" xr:uid="{1E2E9191-7E5F-441C-BB7C-E6F50CCAAA3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7A7F9-2C2A-423F-9606-F8F3F880655F}">
  <dimension ref="A1:K21"/>
  <sheetViews>
    <sheetView workbookViewId="0">
      <selection activeCell="B12" sqref="B12:I21"/>
    </sheetView>
  </sheetViews>
  <sheetFormatPr defaultColWidth="11.28515625" defaultRowHeight="21.75" customHeight="1"/>
  <cols>
    <col min="1" max="1" width="24" customWidth="1"/>
    <col min="2" max="2" width="14.28515625" customWidth="1"/>
    <col min="3" max="9" width="14.42578125" customWidth="1"/>
    <col min="10" max="10" width="11.7109375" customWidth="1"/>
    <col min="11" max="11" width="16.42578125" customWidth="1"/>
    <col min="12" max="12" width="12.85546875" bestFit="1" customWidth="1"/>
  </cols>
  <sheetData>
    <row r="1" spans="1:11" ht="21.75" customHeight="1">
      <c r="A1" s="6" t="s">
        <v>5</v>
      </c>
    </row>
    <row r="2" spans="1:11" ht="21.75" customHeight="1">
      <c r="A2" s="7" t="s">
        <v>34</v>
      </c>
      <c r="B2" s="8"/>
      <c r="C2" s="8"/>
      <c r="D2" s="8"/>
      <c r="E2" s="8"/>
      <c r="F2" s="8"/>
      <c r="G2" s="8"/>
      <c r="H2" s="8"/>
      <c r="I2" s="8"/>
      <c r="J2" s="8"/>
    </row>
    <row r="3" spans="1:11" s="13" customFormat="1" ht="21" customHeight="1">
      <c r="A3" s="144" t="s">
        <v>27</v>
      </c>
      <c r="B3" s="145"/>
      <c r="C3" s="145"/>
      <c r="D3" s="145"/>
      <c r="E3" s="145"/>
      <c r="F3" s="145"/>
      <c r="G3" s="145"/>
      <c r="H3" s="145"/>
      <c r="I3" s="145"/>
      <c r="J3" s="68"/>
    </row>
    <row r="4" spans="1:11" s="13" customFormat="1" ht="29.25" customHeight="1">
      <c r="A4" s="144" t="s">
        <v>29</v>
      </c>
      <c r="B4" s="145"/>
      <c r="C4" s="145"/>
      <c r="D4" s="145"/>
      <c r="E4" s="145"/>
      <c r="F4" s="145"/>
      <c r="G4" s="145"/>
      <c r="H4" s="145"/>
      <c r="I4" s="145"/>
      <c r="J4" s="68"/>
    </row>
    <row r="5" spans="1:11" s="13" customFormat="1" ht="39.75" customHeight="1">
      <c r="A5" s="144" t="s">
        <v>28</v>
      </c>
      <c r="B5" s="145"/>
      <c r="C5" s="145"/>
      <c r="D5" s="145"/>
      <c r="E5" s="145"/>
      <c r="F5" s="145"/>
      <c r="G5" s="145"/>
      <c r="H5" s="145"/>
      <c r="I5" s="145"/>
      <c r="J5" s="68"/>
    </row>
    <row r="6" spans="1:11" s="13" customFormat="1" ht="23.25" customHeight="1">
      <c r="A6" s="144" t="s">
        <v>47</v>
      </c>
      <c r="B6" s="145"/>
      <c r="C6" s="145"/>
      <c r="D6" s="145"/>
      <c r="E6" s="145"/>
      <c r="F6" s="145"/>
      <c r="G6" s="145"/>
      <c r="H6" s="145"/>
      <c r="I6" s="145"/>
      <c r="J6" s="68"/>
    </row>
    <row r="7" spans="1:11" s="13" customFormat="1" ht="23.25" customHeight="1">
      <c r="A7" s="144" t="s">
        <v>18</v>
      </c>
      <c r="B7" s="145"/>
      <c r="C7" s="145"/>
      <c r="D7" s="145"/>
      <c r="E7" s="145"/>
      <c r="F7" s="145"/>
      <c r="G7" s="145"/>
      <c r="H7" s="145"/>
      <c r="I7" s="145"/>
      <c r="J7" s="68"/>
    </row>
    <row r="8" spans="1:11" ht="39" customHeight="1" thickBot="1">
      <c r="A8" s="4" t="s">
        <v>2</v>
      </c>
      <c r="B8" s="1"/>
      <c r="C8" s="1"/>
      <c r="D8" s="1"/>
      <c r="E8" s="1"/>
      <c r="F8" s="1"/>
      <c r="G8" s="1"/>
      <c r="H8" s="1"/>
      <c r="I8" s="1"/>
      <c r="J8" s="1"/>
    </row>
    <row r="9" spans="1:11" ht="39" customHeight="1" thickBot="1">
      <c r="A9" s="93"/>
      <c r="B9" s="142" t="s">
        <v>23</v>
      </c>
      <c r="C9" s="143"/>
      <c r="D9" s="143"/>
      <c r="E9" s="143"/>
      <c r="F9" s="143"/>
      <c r="G9" s="143"/>
      <c r="H9" s="143"/>
      <c r="I9" s="143"/>
      <c r="J9" s="143"/>
      <c r="K9" s="94"/>
    </row>
    <row r="10" spans="1:11" ht="18.95" customHeight="1">
      <c r="A10" s="89" t="s">
        <v>3</v>
      </c>
      <c r="B10" s="90" t="s">
        <v>42</v>
      </c>
      <c r="C10" s="90" t="s">
        <v>43</v>
      </c>
      <c r="D10" s="90" t="s">
        <v>44</v>
      </c>
      <c r="E10" s="90" t="s">
        <v>45</v>
      </c>
      <c r="F10" s="90" t="s">
        <v>46</v>
      </c>
      <c r="G10" s="90" t="s">
        <v>24</v>
      </c>
      <c r="H10" s="90" t="s">
        <v>25</v>
      </c>
      <c r="I10" s="90" t="s">
        <v>26</v>
      </c>
      <c r="J10" s="91" t="s">
        <v>6</v>
      </c>
      <c r="K10" s="92" t="s">
        <v>22</v>
      </c>
    </row>
    <row r="11" spans="1:11" ht="2.1" customHeight="1" thickBot="1">
      <c r="B11" s="139">
        <v>1</v>
      </c>
      <c r="C11" s="139">
        <v>2</v>
      </c>
      <c r="D11" s="139">
        <v>3</v>
      </c>
      <c r="E11" s="139">
        <v>4</v>
      </c>
      <c r="F11" s="139">
        <v>4</v>
      </c>
      <c r="G11" s="139">
        <v>3</v>
      </c>
      <c r="H11" s="139">
        <v>2</v>
      </c>
      <c r="I11" s="140">
        <v>1</v>
      </c>
    </row>
    <row r="12" spans="1:11" ht="21.75" customHeight="1" thickBot="1">
      <c r="A12" s="141" t="s">
        <v>35</v>
      </c>
      <c r="B12" s="139"/>
      <c r="C12" s="139"/>
      <c r="D12" s="139"/>
      <c r="E12" s="139"/>
      <c r="F12" s="139"/>
      <c r="G12" s="139"/>
      <c r="H12" s="139"/>
      <c r="I12" s="140"/>
      <c r="J12" s="119">
        <f>SUM(B12:I12)</f>
        <v>0</v>
      </c>
      <c r="K12" s="82" t="str">
        <f t="shared" ref="K12:K21" si="0">IF(SUM(B12:I12)&gt;1600,"Large Sample",IF(SUM(B12:I12)&gt;30,"", IF(SUM(B12:I12)=0,"", "Small Sample")))</f>
        <v/>
      </c>
    </row>
    <row r="13" spans="1:11" ht="21.75" customHeight="1" thickBot="1">
      <c r="A13" s="141" t="s">
        <v>36</v>
      </c>
      <c r="B13" s="139"/>
      <c r="C13" s="139"/>
      <c r="D13" s="139"/>
      <c r="E13" s="139"/>
      <c r="F13" s="139"/>
      <c r="G13" s="139"/>
      <c r="H13" s="139"/>
      <c r="I13" s="140"/>
      <c r="J13" s="120">
        <f t="shared" ref="J13:J21" si="1">SUM(B13:I13)</f>
        <v>0</v>
      </c>
      <c r="K13" s="83" t="str">
        <f t="shared" si="0"/>
        <v/>
      </c>
    </row>
    <row r="14" spans="1:11" ht="21.75" customHeight="1" thickBot="1">
      <c r="A14" s="141" t="s">
        <v>37</v>
      </c>
      <c r="B14" s="139"/>
      <c r="C14" s="139"/>
      <c r="D14" s="139"/>
      <c r="E14" s="139"/>
      <c r="F14" s="139"/>
      <c r="G14" s="139"/>
      <c r="H14" s="139"/>
      <c r="I14" s="140"/>
      <c r="J14" s="120">
        <f t="shared" si="1"/>
        <v>0</v>
      </c>
      <c r="K14" s="83" t="str">
        <f t="shared" si="0"/>
        <v/>
      </c>
    </row>
    <row r="15" spans="1:11" ht="21.75" customHeight="1" thickBot="1">
      <c r="A15" s="141" t="s">
        <v>38</v>
      </c>
      <c r="B15" s="139"/>
      <c r="C15" s="139"/>
      <c r="D15" s="139"/>
      <c r="E15" s="139"/>
      <c r="F15" s="139"/>
      <c r="G15" s="139"/>
      <c r="H15" s="139"/>
      <c r="I15" s="140"/>
      <c r="J15" s="120">
        <f t="shared" si="1"/>
        <v>0</v>
      </c>
      <c r="K15" s="83" t="str">
        <f t="shared" si="0"/>
        <v/>
      </c>
    </row>
    <row r="16" spans="1:11" ht="21.75" customHeight="1" thickBot="1">
      <c r="A16" s="141" t="s">
        <v>39</v>
      </c>
      <c r="B16" s="139"/>
      <c r="C16" s="139"/>
      <c r="D16" s="139"/>
      <c r="E16" s="139"/>
      <c r="F16" s="139"/>
      <c r="G16" s="139"/>
      <c r="H16" s="139"/>
      <c r="I16" s="140"/>
      <c r="J16" s="120">
        <f t="shared" si="1"/>
        <v>0</v>
      </c>
      <c r="K16" s="84" t="str">
        <f t="shared" si="0"/>
        <v/>
      </c>
    </row>
    <row r="17" spans="1:11" ht="21.75" customHeight="1" thickBot="1">
      <c r="A17" s="141" t="s">
        <v>40</v>
      </c>
      <c r="B17" s="139"/>
      <c r="C17" s="139"/>
      <c r="D17" s="139"/>
      <c r="E17" s="139"/>
      <c r="F17" s="139"/>
      <c r="G17" s="139"/>
      <c r="H17" s="139"/>
      <c r="I17" s="140"/>
      <c r="J17" s="120">
        <f t="shared" si="1"/>
        <v>0</v>
      </c>
      <c r="K17" s="83" t="str">
        <f>IF(SUM(B17:I17)&gt;1600,"Large Sample",IF(SUM(B17:I17)&gt;30,"", IF(SUM(B17:I17)=0,"", "Small Sample")))</f>
        <v/>
      </c>
    </row>
    <row r="18" spans="1:11" ht="21.75" customHeight="1" thickBot="1">
      <c r="A18" s="141" t="s">
        <v>41</v>
      </c>
      <c r="B18" s="139"/>
      <c r="C18" s="139"/>
      <c r="D18" s="139"/>
      <c r="E18" s="139"/>
      <c r="F18" s="139"/>
      <c r="G18" s="139"/>
      <c r="H18" s="139"/>
      <c r="I18" s="140"/>
      <c r="J18" s="120">
        <f t="shared" si="1"/>
        <v>0</v>
      </c>
      <c r="K18" s="83" t="str">
        <f t="shared" si="0"/>
        <v/>
      </c>
    </row>
    <row r="19" spans="1:11" ht="21.75" customHeight="1" thickBot="1">
      <c r="A19" s="141" t="s">
        <v>31</v>
      </c>
      <c r="B19" s="139"/>
      <c r="C19" s="139"/>
      <c r="D19" s="139"/>
      <c r="E19" s="139"/>
      <c r="F19" s="139"/>
      <c r="G19" s="139"/>
      <c r="H19" s="139"/>
      <c r="I19" s="140"/>
      <c r="J19" s="120">
        <f t="shared" si="1"/>
        <v>0</v>
      </c>
      <c r="K19" s="83" t="str">
        <f t="shared" si="0"/>
        <v/>
      </c>
    </row>
    <row r="20" spans="1:11" ht="21.75" customHeight="1" thickBot="1">
      <c r="A20" s="141" t="s">
        <v>32</v>
      </c>
      <c r="B20" s="139"/>
      <c r="C20" s="139"/>
      <c r="D20" s="139"/>
      <c r="E20" s="139"/>
      <c r="F20" s="139"/>
      <c r="G20" s="139"/>
      <c r="H20" s="139"/>
      <c r="I20" s="140"/>
      <c r="J20" s="120">
        <f t="shared" si="1"/>
        <v>0</v>
      </c>
      <c r="K20" s="83" t="str">
        <f t="shared" si="0"/>
        <v/>
      </c>
    </row>
    <row r="21" spans="1:11" ht="21.75" customHeight="1" thickBot="1">
      <c r="A21" s="141" t="s">
        <v>33</v>
      </c>
      <c r="B21" s="139"/>
      <c r="C21" s="139"/>
      <c r="D21" s="139"/>
      <c r="E21" s="139"/>
      <c r="F21" s="139"/>
      <c r="G21" s="139"/>
      <c r="H21" s="139"/>
      <c r="I21" s="140"/>
      <c r="J21" s="121">
        <f t="shared" si="1"/>
        <v>0</v>
      </c>
      <c r="K21" s="83" t="str">
        <f t="shared" si="0"/>
        <v/>
      </c>
    </row>
  </sheetData>
  <sheetProtection algorithmName="SHA-512" hashValue="+SlV2soSTC7dApsDm9pGZLyrzZ3Fm0y1ScFP8PaXgxGGl/BqrS8Z3SPmUywj8SxSj+7nCTPVjSKH4JS6wGBrHQ==" saltValue="aOPLVo8xlXJ07vO+2k9Syg==" spinCount="100000" sheet="1" objects="1" scenarios="1"/>
  <protectedRanges>
    <protectedRange sqref="B11:I21" name="Range1"/>
    <protectedRange sqref="A12:A21" name="Range2_1"/>
    <protectedRange sqref="B10:I10" name="Range1_1"/>
  </protectedRanges>
  <mergeCells count="6">
    <mergeCell ref="B9:J9"/>
    <mergeCell ref="A3:I3"/>
    <mergeCell ref="A4:I4"/>
    <mergeCell ref="A5:I5"/>
    <mergeCell ref="A6:I6"/>
    <mergeCell ref="A7:I7"/>
  </mergeCells>
  <phoneticPr fontId="15" type="noConversion"/>
  <conditionalFormatting sqref="K12:K21">
    <cfRule type="containsText" dxfId="16" priority="3" stopIfTrue="1" operator="containsText" text="Large Sample">
      <formula>NOT(ISERROR(SEARCH("Large Sample",K12)))</formula>
    </cfRule>
    <cfRule type="cellIs" dxfId="15" priority="4" stopIfTrue="1" operator="equal">
      <formula>"Small Sample"</formula>
    </cfRule>
  </conditionalFormatting>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B610C-856B-4814-B704-9C6E4FECB2AD}">
  <dimension ref="A1:L41"/>
  <sheetViews>
    <sheetView topLeftCell="A6" workbookViewId="0">
      <selection activeCell="K19" sqref="K19"/>
    </sheetView>
  </sheetViews>
  <sheetFormatPr defaultColWidth="8.85546875" defaultRowHeight="15.75" customHeight="1"/>
  <cols>
    <col min="1" max="1" width="24" customWidth="1"/>
    <col min="2" max="10" width="14.28515625" customWidth="1"/>
    <col min="11" max="12" width="58.7109375" customWidth="1"/>
    <col min="16" max="16" width="8.85546875" customWidth="1"/>
  </cols>
  <sheetData>
    <row r="1" spans="1:12" ht="24.75" customHeight="1">
      <c r="A1" s="64" t="s">
        <v>8</v>
      </c>
      <c r="B1" s="65"/>
      <c r="C1" s="65"/>
      <c r="D1" s="65"/>
      <c r="E1" s="65"/>
      <c r="F1" s="65"/>
      <c r="G1" s="65"/>
      <c r="H1" s="65"/>
      <c r="I1" s="65"/>
      <c r="J1" s="65"/>
      <c r="K1" s="65"/>
    </row>
    <row r="2" spans="1:12" ht="143.25" customHeight="1" thickBot="1">
      <c r="A2" s="151" t="s">
        <v>56</v>
      </c>
      <c r="B2" s="152"/>
      <c r="C2" s="152"/>
      <c r="D2" s="152"/>
      <c r="E2" s="152"/>
      <c r="F2" s="152"/>
      <c r="G2" s="152"/>
      <c r="H2" s="152"/>
      <c r="I2" s="152"/>
      <c r="J2" s="152"/>
      <c r="K2" s="152"/>
      <c r="L2" s="123"/>
    </row>
    <row r="3" spans="1:12" ht="27" customHeight="1">
      <c r="A3" s="14" t="s">
        <v>9</v>
      </c>
      <c r="B3" s="153" t="s">
        <v>4</v>
      </c>
      <c r="C3" s="154"/>
      <c r="D3" s="154"/>
      <c r="E3" s="154"/>
      <c r="F3" s="154"/>
      <c r="G3" s="154"/>
      <c r="H3" s="154"/>
      <c r="I3" s="155"/>
      <c r="J3" s="71"/>
      <c r="K3" s="122"/>
      <c r="L3" s="124"/>
    </row>
    <row r="4" spans="1:12" ht="33.75" customHeight="1" thickBot="1">
      <c r="A4" s="5" t="s">
        <v>3</v>
      </c>
      <c r="B4" s="15" t="str">
        <f t="shared" ref="B4:I4" si="0">B18</f>
        <v>[ESL #1]</v>
      </c>
      <c r="C4" s="16" t="str">
        <f t="shared" si="0"/>
        <v>[ESL #2]</v>
      </c>
      <c r="D4" s="16" t="str">
        <f t="shared" si="0"/>
        <v>[ESL #3]</v>
      </c>
      <c r="E4" s="16" t="str">
        <f t="shared" si="0"/>
        <v>[ESL #4]</v>
      </c>
      <c r="F4" s="16" t="str">
        <f t="shared" si="0"/>
        <v>[ESL #5]</v>
      </c>
      <c r="G4" s="16" t="str">
        <f t="shared" si="0"/>
        <v>[ESL #6]</v>
      </c>
      <c r="H4" s="16" t="str">
        <f t="shared" si="0"/>
        <v>[ESL #7]</v>
      </c>
      <c r="I4" s="17" t="str">
        <f t="shared" si="0"/>
        <v>[ESL #8]</v>
      </c>
      <c r="J4" s="138" t="s">
        <v>55</v>
      </c>
      <c r="K4" t="s">
        <v>53</v>
      </c>
      <c r="L4" s="125" t="s">
        <v>54</v>
      </c>
    </row>
    <row r="5" spans="1:12" ht="15" hidden="1" customHeight="1" thickBot="1">
      <c r="A5" t="s">
        <v>52</v>
      </c>
    </row>
    <row r="6" spans="1:12" ht="22.5" customHeight="1">
      <c r="A6" s="79" t="str">
        <f t="shared" ref="A6:A15" si="1">A19</f>
        <v>[Subgroup 1]</v>
      </c>
      <c r="B6" s="18" t="str">
        <f>IF(SUM('Data Input'!$J12)&gt;0, B19-(SUM('Data Input'!B$12:B$21)-'Data Input'!B12)/(SUM('PPG-1'!$J$19:$J$28)-$J19), "na")</f>
        <v>na</v>
      </c>
      <c r="C6" s="18" t="str">
        <f>IF(SUM('Data Input'!$J12)&gt;0, C19-(SUM('Data Input'!C$12:C$21)-'Data Input'!C12)/(SUM('PPG-1'!$J$19:$J$28)-$J19), "na")</f>
        <v>na</v>
      </c>
      <c r="D6" s="18" t="str">
        <f>IF(SUM('Data Input'!$J12)&gt;0, D19-(SUM('Data Input'!D$12:D$21)-'Data Input'!D12)/(SUM('PPG-1'!$J$19:$J$28)-$J19), "na")</f>
        <v>na</v>
      </c>
      <c r="E6" s="18" t="str">
        <f>IF(SUM('Data Input'!$J12)&gt;0, E19-(SUM('Data Input'!E$12:E$21)-'Data Input'!E12)/(SUM('PPG-1'!$J$19:$J$28)-$J19), "na")</f>
        <v>na</v>
      </c>
      <c r="F6" s="18" t="str">
        <f>IF(SUM('Data Input'!$J12)&gt;0, F19-(SUM('Data Input'!F$12:F$21)-'Data Input'!F12)/(SUM('PPG-1'!$J$19:$J$28)-$J19), "na")</f>
        <v>na</v>
      </c>
      <c r="G6" s="18" t="str">
        <f>IF(SUM('Data Input'!$J12)&gt;0, G19-(SUM('Data Input'!G$12:G$21)-'Data Input'!G12)/(SUM('PPG-1'!$J$19:$J$28)-$J19), "na")</f>
        <v>na</v>
      </c>
      <c r="H6" s="18" t="str">
        <f>IF(SUM('Data Input'!$J12)&gt;0, H19-(SUM('Data Input'!H$12:H$21)-'Data Input'!H12)/(SUM('PPG-1'!$J$19:$J$28)-$J19), "na")</f>
        <v>na</v>
      </c>
      <c r="I6" s="18" t="str">
        <f>IF(SUM('Data Input'!$J12)&gt;0, I19-(SUM('Data Input'!I$12:I$21)-'Data Input'!I12)/(SUM('PPG-1'!$J$19:$J$28)-$J19), "na")</f>
        <v>na</v>
      </c>
      <c r="J6" s="76" t="str">
        <f>'Data Input'!K12</f>
        <v/>
      </c>
      <c r="K6" s="127" t="e" cm="1">
        <f t="array" ref="K6">_xlfn.TEXTJOIN(", ", TRUE, IF(B6:I6 &lt; -B32:I32, B4:I4, ""))</f>
        <v>#VALUE!</v>
      </c>
      <c r="L6" s="127" t="e" cm="1">
        <f t="array" ref="L6">_xlfn.TEXTJOIN(", ", TRUE, IF(B6:I6 &gt; B32:I32, B4:I4, ""))</f>
        <v>#VALUE!</v>
      </c>
    </row>
    <row r="7" spans="1:12" ht="22.5" customHeight="1">
      <c r="A7" s="80" t="str">
        <f t="shared" si="1"/>
        <v>[Subgroup 2]</v>
      </c>
      <c r="B7" s="18" t="str">
        <f>IF(SUM('Data Input'!$J13)&gt;0, B20-(SUM('Data Input'!B$12:B$21)-'Data Input'!B13)/(SUM('PPG-1'!$J$19:$J$28)-$J20), "na")</f>
        <v>na</v>
      </c>
      <c r="C7" s="18" t="str">
        <f>IF(SUM('Data Input'!$J13)&gt;0, C20-(SUM('Data Input'!C$12:C$21)-'Data Input'!C13)/(SUM('PPG-1'!$J$19:$J$28)-$J20), "na")</f>
        <v>na</v>
      </c>
      <c r="D7" s="18" t="str">
        <f>IF(SUM('Data Input'!$J13)&gt;0, D20-(SUM('Data Input'!D$12:D$21)-'Data Input'!D13)/(SUM('PPG-1'!$J$19:$J$28)-$J20), "na")</f>
        <v>na</v>
      </c>
      <c r="E7" s="18" t="str">
        <f>IF(SUM('Data Input'!$J13)&gt;0, E20-(SUM('Data Input'!E$12:E$21)-'Data Input'!E13)/(SUM('PPG-1'!$J$19:$J$28)-$J20), "na")</f>
        <v>na</v>
      </c>
      <c r="F7" s="18" t="str">
        <f>IF(SUM('Data Input'!$J13)&gt;0, F20-(SUM('Data Input'!F$12:F$21)-'Data Input'!F13)/(SUM('PPG-1'!$J$19:$J$28)-$J20), "na")</f>
        <v>na</v>
      </c>
      <c r="G7" s="18" t="str">
        <f>IF(SUM('Data Input'!$J13)&gt;0, G20-(SUM('Data Input'!G$12:G$21)-'Data Input'!G13)/(SUM('PPG-1'!$J$19:$J$28)-$J20), "na")</f>
        <v>na</v>
      </c>
      <c r="H7" s="18" t="str">
        <f>IF(SUM('Data Input'!$J13)&gt;0, H20-(SUM('Data Input'!H$12:H$21)-'Data Input'!H13)/(SUM('PPG-1'!$J$19:$J$28)-$J20), "na")</f>
        <v>na</v>
      </c>
      <c r="I7" s="18" t="str">
        <f>IF(SUM('Data Input'!$J13)&gt;0, I20-(SUM('Data Input'!I$12:I$21)-'Data Input'!I13)/(SUM('PPG-1'!$J$19:$J$28)-$J20), "na")</f>
        <v>na</v>
      </c>
      <c r="J7" s="77" t="str">
        <f>'Data Input'!K13</f>
        <v/>
      </c>
      <c r="K7" s="126" t="e" cm="1">
        <f t="array" ref="K7">_xlfn.TEXTJOIN(", ", TRUE, IF(B7:I7 &lt; -B33:I33, B4:I4, ""))</f>
        <v>#VALUE!</v>
      </c>
      <c r="L7" s="126" t="e" cm="1">
        <f t="array" ref="L7">_xlfn.TEXTJOIN(", ", TRUE, IF(B7:I7 &gt; B33:I33, B4:I4, ""))</f>
        <v>#VALUE!</v>
      </c>
    </row>
    <row r="8" spans="1:12" ht="22.5" customHeight="1">
      <c r="A8" s="80" t="str">
        <f t="shared" si="1"/>
        <v>[Subgroup 3]</v>
      </c>
      <c r="B8" s="18" t="str">
        <f>IF(SUM('Data Input'!$J14)&gt;0, B21-(SUM('Data Input'!B$12:B$21)-'Data Input'!B14)/(SUM('PPG-1'!$J$19:$J$28)-$J21), "na")</f>
        <v>na</v>
      </c>
      <c r="C8" s="18" t="str">
        <f>IF(SUM('Data Input'!$J14)&gt;0, C21-(SUM('Data Input'!C$12:C$21)-'Data Input'!C14)/(SUM('PPG-1'!$J$19:$J$28)-$J21), "na")</f>
        <v>na</v>
      </c>
      <c r="D8" s="18" t="str">
        <f>IF(SUM('Data Input'!$J14)&gt;0, D21-(SUM('Data Input'!D$12:D$21)-'Data Input'!D14)/(SUM('PPG-1'!$J$19:$J$28)-$J21), "na")</f>
        <v>na</v>
      </c>
      <c r="E8" s="18" t="str">
        <f>IF(SUM('Data Input'!$J14)&gt;0, E21-(SUM('Data Input'!E$12:E$21)-'Data Input'!E14)/(SUM('PPG-1'!$J$19:$J$28)-$J21), "na")</f>
        <v>na</v>
      </c>
      <c r="F8" s="18" t="str">
        <f>IF(SUM('Data Input'!$J14)&gt;0, F21-(SUM('Data Input'!F$12:F$21)-'Data Input'!F14)/(SUM('PPG-1'!$J$19:$J$28)-$J21), "na")</f>
        <v>na</v>
      </c>
      <c r="G8" s="18" t="str">
        <f>IF(SUM('Data Input'!$J14)&gt;0, G21-(SUM('Data Input'!G$12:G$21)-'Data Input'!G14)/(SUM('PPG-1'!$J$19:$J$28)-$J21), "na")</f>
        <v>na</v>
      </c>
      <c r="H8" s="18" t="str">
        <f>IF(SUM('Data Input'!$J14)&gt;0, H21-(SUM('Data Input'!H$12:H$21)-'Data Input'!H14)/(SUM('PPG-1'!$J$19:$J$28)-$J21), "na")</f>
        <v>na</v>
      </c>
      <c r="I8" s="18" t="str">
        <f>IF(SUM('Data Input'!$J14)&gt;0, I21-(SUM('Data Input'!I$12:I$21)-'Data Input'!I14)/(SUM('PPG-1'!$J$19:$J$28)-$J21), "na")</f>
        <v>na</v>
      </c>
      <c r="J8" s="77" t="str">
        <f>'Data Input'!K14</f>
        <v/>
      </c>
      <c r="K8" s="126" t="e" cm="1">
        <f t="array" ref="K8">_xlfn.TEXTJOIN(", ", TRUE, IF(B8:I8 &lt; -B34:I34, B4:I4, ""))</f>
        <v>#VALUE!</v>
      </c>
      <c r="L8" s="126" t="e" cm="1">
        <f t="array" ref="L8">_xlfn.TEXTJOIN(", ", TRUE, IF(B8:I8 &gt; B34:I34, B4:I4, ""))</f>
        <v>#VALUE!</v>
      </c>
    </row>
    <row r="9" spans="1:12" ht="22.5" customHeight="1">
      <c r="A9" s="80" t="str">
        <f t="shared" si="1"/>
        <v>[Subgroup 4]</v>
      </c>
      <c r="B9" s="18" t="str">
        <f>IF(SUM('Data Input'!$J15)&gt;0, B22-(SUM('Data Input'!B$12:B$21)-'Data Input'!B15)/(SUM('PPG-1'!$J$19:$J$28)-$J22), "na")</f>
        <v>na</v>
      </c>
      <c r="C9" s="18" t="str">
        <f>IF(SUM('Data Input'!$J15)&gt;0, C22-(SUM('Data Input'!C$12:C$21)-'Data Input'!C15)/(SUM('PPG-1'!$J$19:$J$28)-$J22), "na")</f>
        <v>na</v>
      </c>
      <c r="D9" s="18" t="str">
        <f>IF(SUM('Data Input'!$J15)&gt;0, D22-(SUM('Data Input'!D$12:D$21)-'Data Input'!D15)/(SUM('PPG-1'!$J$19:$J$28)-$J22), "na")</f>
        <v>na</v>
      </c>
      <c r="E9" s="18" t="str">
        <f>IF(SUM('Data Input'!$J15)&gt;0, E22-(SUM('Data Input'!E$12:E$21)-'Data Input'!E15)/(SUM('PPG-1'!$J$19:$J$28)-$J22), "na")</f>
        <v>na</v>
      </c>
      <c r="F9" s="18" t="str">
        <f>IF(SUM('Data Input'!$J15)&gt;0, F22-(SUM('Data Input'!F$12:F$21)-'Data Input'!F15)/(SUM('PPG-1'!$J$19:$J$28)-$J22), "na")</f>
        <v>na</v>
      </c>
      <c r="G9" s="18" t="str">
        <f>IF(SUM('Data Input'!$J15)&gt;0, G22-(SUM('Data Input'!G$12:G$21)-'Data Input'!G15)/(SUM('PPG-1'!$J$19:$J$28)-$J22), "na")</f>
        <v>na</v>
      </c>
      <c r="H9" s="18" t="str">
        <f>IF(SUM('Data Input'!$J15)&gt;0, H22-(SUM('Data Input'!H$12:H$21)-'Data Input'!H15)/(SUM('PPG-1'!$J$19:$J$28)-$J22), "na")</f>
        <v>na</v>
      </c>
      <c r="I9" s="18" t="str">
        <f>IF(SUM('Data Input'!$J15)&gt;0, I22-(SUM('Data Input'!I$12:I$21)-'Data Input'!I15)/(SUM('PPG-1'!$J$19:$J$28)-$J22), "na")</f>
        <v>na</v>
      </c>
      <c r="J9" s="77" t="str">
        <f>'Data Input'!K15</f>
        <v/>
      </c>
      <c r="K9" s="126" t="e" cm="1">
        <f t="array" ref="K9">_xlfn.TEXTJOIN(", ", TRUE, IF(B9:I9 &lt; -B35:I35, B4:I4, ""))</f>
        <v>#VALUE!</v>
      </c>
      <c r="L9" s="126" t="e" cm="1">
        <f t="array" ref="L9">_xlfn.TEXTJOIN(", ", TRUE, IF(B9:I9 &gt; B35:I35, B4:I4, ""))</f>
        <v>#VALUE!</v>
      </c>
    </row>
    <row r="10" spans="1:12" ht="22.5" customHeight="1">
      <c r="A10" s="80" t="str">
        <f t="shared" si="1"/>
        <v>[Subgroup 5]</v>
      </c>
      <c r="B10" s="18" t="str">
        <f>IF(SUM('Data Input'!$J16)&gt;0, B23-(SUM('Data Input'!B$12:B$21)-'Data Input'!B16)/(SUM('PPG-1'!$J$19:$J$28)-$J23), "na")</f>
        <v>na</v>
      </c>
      <c r="C10" s="18" t="str">
        <f>IF(SUM('Data Input'!$J16)&gt;0, C23-(SUM('Data Input'!C$12:C$21)-'Data Input'!C16)/(SUM('PPG-1'!$J$19:$J$28)-$J23), "na")</f>
        <v>na</v>
      </c>
      <c r="D10" s="18" t="str">
        <f>IF(SUM('Data Input'!$J16)&gt;0, D23-(SUM('Data Input'!D$12:D$21)-'Data Input'!D16)/(SUM('PPG-1'!$J$19:$J$28)-$J23), "na")</f>
        <v>na</v>
      </c>
      <c r="E10" s="18" t="str">
        <f>IF(SUM('Data Input'!$J16)&gt;0, E23-(SUM('Data Input'!E$12:E$21)-'Data Input'!E16)/(SUM('PPG-1'!$J$19:$J$28)-$J23), "na")</f>
        <v>na</v>
      </c>
      <c r="F10" s="18" t="str">
        <f>IF(SUM('Data Input'!$J16)&gt;0, F23-(SUM('Data Input'!F$12:F$21)-'Data Input'!F16)/(SUM('PPG-1'!$J$19:$J$28)-$J23), "na")</f>
        <v>na</v>
      </c>
      <c r="G10" s="18" t="str">
        <f>IF(SUM('Data Input'!$J16)&gt;0, G23-(SUM('Data Input'!G$12:G$21)-'Data Input'!G16)/(SUM('PPG-1'!$J$19:$J$28)-$J23), "na")</f>
        <v>na</v>
      </c>
      <c r="H10" s="18" t="str">
        <f>IF(SUM('Data Input'!$J16)&gt;0, H23-(SUM('Data Input'!H$12:H$21)-'Data Input'!H16)/(SUM('PPG-1'!$J$19:$J$28)-$J23), "na")</f>
        <v>na</v>
      </c>
      <c r="I10" s="18" t="str">
        <f>IF(SUM('Data Input'!$J16)&gt;0, I23-(SUM('Data Input'!I$12:I$21)-'Data Input'!I16)/(SUM('PPG-1'!$J$19:$J$28)-$J23), "na")</f>
        <v>na</v>
      </c>
      <c r="J10" s="77" t="str">
        <f>'Data Input'!K16</f>
        <v/>
      </c>
      <c r="K10" s="126" t="e" cm="1">
        <f t="array" ref="K10">_xlfn.TEXTJOIN(", ", TRUE, IF(B10:I10 &lt; -B36:I36, B4:I4, ""))</f>
        <v>#VALUE!</v>
      </c>
      <c r="L10" s="126" t="e" cm="1">
        <f t="array" ref="L10">_xlfn.TEXTJOIN(", ", TRUE, IF(B10:I10 &gt; B36:I36, B4:I4, ""))</f>
        <v>#VALUE!</v>
      </c>
    </row>
    <row r="11" spans="1:12" ht="22.5" customHeight="1">
      <c r="A11" s="80" t="str">
        <f t="shared" si="1"/>
        <v>[Subgroup 6]</v>
      </c>
      <c r="B11" s="18" t="str">
        <f>IF(SUM('Data Input'!$J17)&gt;0, B24-(SUM('Data Input'!B$12:B$21)-'Data Input'!B17)/(SUM('PPG-1'!$J$19:$J$28)-$J24), "na")</f>
        <v>na</v>
      </c>
      <c r="C11" s="18" t="str">
        <f>IF(SUM('Data Input'!$J17)&gt;0, C24-(SUM('Data Input'!C$12:C$21)-'Data Input'!C17)/(SUM('PPG-1'!$J$19:$J$28)-$J24), "na")</f>
        <v>na</v>
      </c>
      <c r="D11" s="18" t="str">
        <f>IF(SUM('Data Input'!$J17)&gt;0, D24-(SUM('Data Input'!D$12:D$21)-'Data Input'!D17)/(SUM('PPG-1'!$J$19:$J$28)-$J24), "na")</f>
        <v>na</v>
      </c>
      <c r="E11" s="18" t="str">
        <f>IF(SUM('Data Input'!$J17)&gt;0, E24-(SUM('Data Input'!E$12:E$21)-'Data Input'!E17)/(SUM('PPG-1'!$J$19:$J$28)-$J24), "na")</f>
        <v>na</v>
      </c>
      <c r="F11" s="18" t="str">
        <f>IF(SUM('Data Input'!$J17)&gt;0, F24-(SUM('Data Input'!F$12:F$21)-'Data Input'!F17)/(SUM('PPG-1'!$J$19:$J$28)-$J24), "na")</f>
        <v>na</v>
      </c>
      <c r="G11" s="18" t="str">
        <f>IF(SUM('Data Input'!$J17)&gt;0, G24-(SUM('Data Input'!G$12:G$21)-'Data Input'!G17)/(SUM('PPG-1'!$J$19:$J$28)-$J24), "na")</f>
        <v>na</v>
      </c>
      <c r="H11" s="18" t="str">
        <f>IF(SUM('Data Input'!$J17)&gt;0, H24-(SUM('Data Input'!H$12:H$21)-'Data Input'!H17)/(SUM('PPG-1'!$J$19:$J$28)-$J24), "na")</f>
        <v>na</v>
      </c>
      <c r="I11" s="18" t="str">
        <f>IF(SUM('Data Input'!$J17)&gt;0, I24-(SUM('Data Input'!I$12:I$21)-'Data Input'!I17)/(SUM('PPG-1'!$J$19:$J$28)-$J24), "na")</f>
        <v>na</v>
      </c>
      <c r="J11" s="77" t="str">
        <f>'Data Input'!K17</f>
        <v/>
      </c>
      <c r="K11" s="126" t="e" cm="1">
        <f t="array" ref="K11">_xlfn.TEXTJOIN(", ", TRUE, IF(B11:I11 &lt; -B37:I37, B4:I4, ""))</f>
        <v>#VALUE!</v>
      </c>
      <c r="L11" s="126" t="e" cm="1">
        <f t="array" ref="L11">_xlfn.TEXTJOIN(", ", TRUE, IF(B11:I11 &gt; B37:I37, B4:I4, ""))</f>
        <v>#VALUE!</v>
      </c>
    </row>
    <row r="12" spans="1:12" ht="22.5" customHeight="1">
      <c r="A12" s="80" t="str">
        <f t="shared" si="1"/>
        <v>[Subgroup 7]</v>
      </c>
      <c r="B12" s="18" t="str">
        <f>IF(SUM('Data Input'!$J18)&gt;0, B25-(SUM('Data Input'!B$12:B$21)-'Data Input'!B18)/(SUM('PPG-1'!$J$19:$J$28)-$J25), "na")</f>
        <v>na</v>
      </c>
      <c r="C12" s="18" t="str">
        <f>IF(SUM('Data Input'!$J18)&gt;0, C25-(SUM('Data Input'!C$12:C$21)-'Data Input'!C18)/(SUM('PPG-1'!$J$19:$J$28)-$J25), "na")</f>
        <v>na</v>
      </c>
      <c r="D12" s="18" t="str">
        <f>IF(SUM('Data Input'!$J18)&gt;0, D25-(SUM('Data Input'!D$12:D$21)-'Data Input'!D18)/(SUM('PPG-1'!$J$19:$J$28)-$J25), "na")</f>
        <v>na</v>
      </c>
      <c r="E12" s="18" t="str">
        <f>IF(SUM('Data Input'!$J18)&gt;0, E25-(SUM('Data Input'!E$12:E$21)-'Data Input'!E18)/(SUM('PPG-1'!$J$19:$J$28)-$J25), "na")</f>
        <v>na</v>
      </c>
      <c r="F12" s="18" t="str">
        <f>IF(SUM('Data Input'!$J18)&gt;0, F25-(SUM('Data Input'!F$12:F$21)-'Data Input'!F18)/(SUM('PPG-1'!$J$19:$J$28)-$J25), "na")</f>
        <v>na</v>
      </c>
      <c r="G12" s="18" t="str">
        <f>IF(SUM('Data Input'!$J18)&gt;0, G25-(SUM('Data Input'!G$12:G$21)-'Data Input'!G18)/(SUM('PPG-1'!$J$19:$J$28)-$J25), "na")</f>
        <v>na</v>
      </c>
      <c r="H12" s="18" t="str">
        <f>IF(SUM('Data Input'!$J18)&gt;0, H25-(SUM('Data Input'!H$12:H$21)-'Data Input'!H18)/(SUM('PPG-1'!$J$19:$J$28)-$J25), "na")</f>
        <v>na</v>
      </c>
      <c r="I12" s="18" t="str">
        <f>IF(SUM('Data Input'!$J18)&gt;0, I25-(SUM('Data Input'!I$12:I$21)-'Data Input'!I18)/(SUM('PPG-1'!$J$19:$J$28)-$J25), "na")</f>
        <v>na</v>
      </c>
      <c r="J12" s="77" t="str">
        <f>'Data Input'!K18</f>
        <v/>
      </c>
      <c r="K12" s="126" t="e" cm="1">
        <f t="array" ref="K12">_xlfn.TEXTJOIN(", ", TRUE, IF(B12:I12 &lt; -B38:I38, B4:I4, ""))</f>
        <v>#VALUE!</v>
      </c>
      <c r="L12" s="126" t="e" cm="1">
        <f t="array" ref="L12">_xlfn.TEXTJOIN(", ", TRUE, IF(B12:I12 &gt; B38:I38, B4:I4, ""))</f>
        <v>#VALUE!</v>
      </c>
    </row>
    <row r="13" spans="1:12" ht="22.5" customHeight="1">
      <c r="A13" s="80" t="str">
        <f t="shared" si="1"/>
        <v>[Subgroup 8]</v>
      </c>
      <c r="B13" s="18" t="str">
        <f>IF(SUM('Data Input'!$J19)&gt;0, B26-(SUM('Data Input'!B$12:B$21)-'Data Input'!B19)/(SUM('PPG-1'!$J$19:$J$28)-$J26), "na")</f>
        <v>na</v>
      </c>
      <c r="C13" s="18" t="str">
        <f>IF(SUM('Data Input'!$J19)&gt;0, C26-(SUM('Data Input'!C$12:C$21)-'Data Input'!C19)/(SUM('PPG-1'!$J$19:$J$28)-$J26), "na")</f>
        <v>na</v>
      </c>
      <c r="D13" s="18" t="str">
        <f>IF(SUM('Data Input'!$J19)&gt;0, D26-(SUM('Data Input'!D$12:D$21)-'Data Input'!D19)/(SUM('PPG-1'!$J$19:$J$28)-$J26), "na")</f>
        <v>na</v>
      </c>
      <c r="E13" s="18" t="str">
        <f>IF(SUM('Data Input'!$J19)&gt;0, E26-(SUM('Data Input'!E$12:E$21)-'Data Input'!E19)/(SUM('PPG-1'!$J$19:$J$28)-$J26), "na")</f>
        <v>na</v>
      </c>
      <c r="F13" s="18" t="str">
        <f>IF(SUM('Data Input'!$J19)&gt;0, F26-(SUM('Data Input'!F$12:F$21)-'Data Input'!F19)/(SUM('PPG-1'!$J$19:$J$28)-$J26), "na")</f>
        <v>na</v>
      </c>
      <c r="G13" s="18" t="str">
        <f>IF(SUM('Data Input'!$J19)&gt;0, G26-(SUM('Data Input'!G$12:G$21)-'Data Input'!G19)/(SUM('PPG-1'!$J$19:$J$28)-$J26), "na")</f>
        <v>na</v>
      </c>
      <c r="H13" s="18" t="str">
        <f>IF(SUM('Data Input'!$J19)&gt;0, H26-(SUM('Data Input'!H$12:H$21)-'Data Input'!H19)/(SUM('PPG-1'!$J$19:$J$28)-$J26), "na")</f>
        <v>na</v>
      </c>
      <c r="I13" s="18" t="str">
        <f>IF(SUM('Data Input'!$J19)&gt;0, I26-(SUM('Data Input'!I$12:I$21)-'Data Input'!I19)/(SUM('PPG-1'!$J$19:$J$28)-$J26), "na")</f>
        <v>na</v>
      </c>
      <c r="J13" s="77" t="str">
        <f>'Data Input'!K19</f>
        <v/>
      </c>
      <c r="K13" s="126" t="e" cm="1">
        <f t="array" ref="K13">_xlfn.TEXTJOIN(", ", TRUE, IF(B13:I13 &lt; -B39:I39, B4:I4, ""))</f>
        <v>#VALUE!</v>
      </c>
      <c r="L13" s="126" t="e" cm="1">
        <f t="array" ref="L13">_xlfn.TEXTJOIN(", ", TRUE, IF(B13:I13 &gt; B39:I39, B4:I4, ""))</f>
        <v>#VALUE!</v>
      </c>
    </row>
    <row r="14" spans="1:12" ht="22.5" customHeight="1">
      <c r="A14" s="80" t="str">
        <f t="shared" si="1"/>
        <v>[Subgroup 9]</v>
      </c>
      <c r="B14" s="18" t="str">
        <f>IF(SUM('Data Input'!$J20)&gt;0, B27-(SUM('Data Input'!B$12:B$21)-'Data Input'!B20)/(SUM('PPG-1'!$J$19:$J$28)-$J27), "na")</f>
        <v>na</v>
      </c>
      <c r="C14" s="18" t="str">
        <f>IF(SUM('Data Input'!$J20)&gt;0, C27-(SUM('Data Input'!C$12:C$21)-'Data Input'!C20)/(SUM('PPG-1'!$J$19:$J$28)-$J27), "na")</f>
        <v>na</v>
      </c>
      <c r="D14" s="18" t="str">
        <f>IF(SUM('Data Input'!$J20)&gt;0, D27-(SUM('Data Input'!D$12:D$21)-'Data Input'!D20)/(SUM('PPG-1'!$J$19:$J$28)-$J27), "na")</f>
        <v>na</v>
      </c>
      <c r="E14" s="18" t="str">
        <f>IF(SUM('Data Input'!$J20)&gt;0, E27-(SUM('Data Input'!E$12:E$21)-'Data Input'!E20)/(SUM('PPG-1'!$J$19:$J$28)-$J27), "na")</f>
        <v>na</v>
      </c>
      <c r="F14" s="18" t="str">
        <f>IF(SUM('Data Input'!$J20)&gt;0, F27-(SUM('Data Input'!F$12:F$21)-'Data Input'!F20)/(SUM('PPG-1'!$J$19:$J$28)-$J27), "na")</f>
        <v>na</v>
      </c>
      <c r="G14" s="18" t="str">
        <f>IF(SUM('Data Input'!$J20)&gt;0, G27-(SUM('Data Input'!G$12:G$21)-'Data Input'!G20)/(SUM('PPG-1'!$J$19:$J$28)-$J27), "na")</f>
        <v>na</v>
      </c>
      <c r="H14" s="18" t="str">
        <f>IF(SUM('Data Input'!$J20)&gt;0, H27-(SUM('Data Input'!H$12:H$21)-'Data Input'!H20)/(SUM('PPG-1'!$J$19:$J$28)-$J27), "na")</f>
        <v>na</v>
      </c>
      <c r="I14" s="18" t="str">
        <f>IF(SUM('Data Input'!$J20)&gt;0, I27-(SUM('Data Input'!I$12:I$21)-'Data Input'!I20)/(SUM('PPG-1'!$J$19:$J$28)-$J27), "na")</f>
        <v>na</v>
      </c>
      <c r="J14" s="77" t="str">
        <f>'Data Input'!K20</f>
        <v/>
      </c>
      <c r="K14" s="126" t="e" cm="1">
        <f t="array" ref="K14">_xlfn.TEXTJOIN(", ", TRUE, IF(B14:I14 &lt; -B40:I40, B4:I4, ""))</f>
        <v>#VALUE!</v>
      </c>
      <c r="L14" s="126" t="e" cm="1">
        <f t="array" ref="L14">_xlfn.TEXTJOIN(", ", TRUE, IF(B14:I14 &gt; B40:I40, B4:I4, ""))</f>
        <v>#VALUE!</v>
      </c>
    </row>
    <row r="15" spans="1:12" ht="23.1" customHeight="1">
      <c r="A15" s="81" t="str">
        <f t="shared" si="1"/>
        <v>[Subgroup 10]</v>
      </c>
      <c r="B15" s="18" t="str">
        <f>IF(SUM('Data Input'!$J21)&gt;0, B28-(SUM('Data Input'!B$12:B$21)-'Data Input'!B21)/(SUM('PPG-1'!$J$19:$J$28)-$J28), "na")</f>
        <v>na</v>
      </c>
      <c r="C15" s="18" t="str">
        <f>IF(SUM('Data Input'!$J21)&gt;0, C28-(SUM('Data Input'!C$12:C$21)-'Data Input'!C21)/(SUM('PPG-1'!$J$19:$J$28)-$J28), "na")</f>
        <v>na</v>
      </c>
      <c r="D15" s="18" t="str">
        <f>IF(SUM('Data Input'!$J21)&gt;0, D28-(SUM('Data Input'!D$12:D$21)-'Data Input'!D21)/(SUM('PPG-1'!$J$19:$J$28)-$J28), "na")</f>
        <v>na</v>
      </c>
      <c r="E15" s="18" t="str">
        <f>IF(SUM('Data Input'!$J21)&gt;0, E28-(SUM('Data Input'!E$12:E$21)-'Data Input'!E21)/(SUM('PPG-1'!$J$19:$J$28)-$J28), "na")</f>
        <v>na</v>
      </c>
      <c r="F15" s="18" t="str">
        <f>IF(SUM('Data Input'!$J21)&gt;0, F28-(SUM('Data Input'!F$12:F$21)-'Data Input'!F21)/(SUM('PPG-1'!$J$19:$J$28)-$J28), "na")</f>
        <v>na</v>
      </c>
      <c r="G15" s="18" t="str">
        <f>IF(SUM('Data Input'!$J21)&gt;0, G28-(SUM('Data Input'!G$12:G$21)-'Data Input'!G21)/(SUM('PPG-1'!$J$19:$J$28)-$J28), "na")</f>
        <v>na</v>
      </c>
      <c r="H15" s="18" t="str">
        <f>IF(SUM('Data Input'!$J21)&gt;0, H28-(SUM('Data Input'!H$12:H$21)-'Data Input'!H21)/(SUM('PPG-1'!$J$19:$J$28)-$J28), "na")</f>
        <v>na</v>
      </c>
      <c r="I15" s="18" t="str">
        <f>IF(SUM('Data Input'!$J21)&gt;0, I28-(SUM('Data Input'!I$12:I$21)-'Data Input'!I21)/(SUM('PPG-1'!$J$19:$J$28)-$J28), "na")</f>
        <v>na</v>
      </c>
      <c r="J15" s="78" t="str">
        <f>'Data Input'!K21</f>
        <v/>
      </c>
      <c r="K15" s="128" t="e" cm="1">
        <f t="array" ref="K15">_xlfn.TEXTJOIN(", ", TRUE, IF(B15:I15 &lt; -B41:I41, B4:I4, ""))</f>
        <v>#VALUE!</v>
      </c>
      <c r="L15" s="128" t="e" cm="1">
        <f t="array" ref="L15">_xlfn.TEXTJOIN(", ", TRUE, IF(B15:I15 &gt; B41:I41, B4:I4, ""))</f>
        <v>#VALUE!</v>
      </c>
    </row>
    <row r="16" spans="1:12" ht="45" customHeight="1" thickBot="1">
      <c r="A16" s="4" t="s">
        <v>7</v>
      </c>
    </row>
    <row r="17" spans="1:10" ht="24" customHeight="1">
      <c r="A17" s="20"/>
      <c r="B17" s="146" t="s">
        <v>4</v>
      </c>
      <c r="C17" s="147"/>
      <c r="D17" s="147"/>
      <c r="E17" s="147"/>
      <c r="F17" s="147"/>
      <c r="G17" s="147"/>
      <c r="H17" s="147"/>
      <c r="I17" s="147"/>
      <c r="J17" s="21"/>
    </row>
    <row r="18" spans="1:10" ht="15.75" customHeight="1" thickBot="1">
      <c r="A18" s="22" t="s">
        <v>3</v>
      </c>
      <c r="B18" s="23" t="str">
        <f>'Data Input'!B10</f>
        <v>[ESL #1]</v>
      </c>
      <c r="C18" s="23" t="str">
        <f>'Data Input'!C10</f>
        <v>[ESL #2]</v>
      </c>
      <c r="D18" s="23" t="str">
        <f>'Data Input'!D10</f>
        <v>[ESL #3]</v>
      </c>
      <c r="E18" s="23" t="str">
        <f>'Data Input'!E10</f>
        <v>[ESL #4]</v>
      </c>
      <c r="F18" s="23" t="str">
        <f>'Data Input'!F10</f>
        <v>[ESL #5]</v>
      </c>
      <c r="G18" s="23" t="str">
        <f>'Data Input'!G10</f>
        <v>[ESL #6]</v>
      </c>
      <c r="H18" s="23" t="str">
        <f>'Data Input'!H10</f>
        <v>[ESL #7]</v>
      </c>
      <c r="I18" s="23" t="str">
        <f>'Data Input'!I10</f>
        <v>[ESL #8]</v>
      </c>
      <c r="J18" s="24" t="s">
        <v>6</v>
      </c>
    </row>
    <row r="19" spans="1:10" ht="15.75" customHeight="1">
      <c r="A19" s="25" t="str">
        <f>'Data Input'!A12</f>
        <v>[Subgroup 1]</v>
      </c>
      <c r="B19" s="30" t="str">
        <f>IF(SUM('Data Input'!$J12)&gt;0,'Data Input'!B12/SUM('Data Input'!$B12:$I12),"na")</f>
        <v>na</v>
      </c>
      <c r="C19" s="30" t="str">
        <f>IF(SUM('Data Input'!$J12)&gt;0,'Data Input'!C12/SUM('Data Input'!$B12:$I12),"na")</f>
        <v>na</v>
      </c>
      <c r="D19" s="30" t="str">
        <f>IF(SUM('Data Input'!$J12)&gt;0,'Data Input'!D12/SUM('Data Input'!$B12:$I12),"na")</f>
        <v>na</v>
      </c>
      <c r="E19" s="30" t="str">
        <f>IF(SUM('Data Input'!$J12)&gt;0,'Data Input'!E12/SUM('Data Input'!$B12:$I12),"na")</f>
        <v>na</v>
      </c>
      <c r="F19" s="30" t="str">
        <f>IF(SUM('Data Input'!$J12)&gt;0,'Data Input'!F12/SUM('Data Input'!$B12:$I12),"na")</f>
        <v>na</v>
      </c>
      <c r="G19" s="30" t="str">
        <f>IF(SUM('Data Input'!$J12)&gt;0,'Data Input'!G12/SUM('Data Input'!$B12:$I12),"na")</f>
        <v>na</v>
      </c>
      <c r="H19" s="30" t="str">
        <f>IF(SUM('Data Input'!$J12)&gt;0,'Data Input'!H12/SUM('Data Input'!$B12:$I12),"na")</f>
        <v>na</v>
      </c>
      <c r="I19" s="30" t="str">
        <f>IF(SUM('Data Input'!$J12)&gt;0,'Data Input'!I12/SUM('Data Input'!$B12:$I12),"na")</f>
        <v>na</v>
      </c>
      <c r="J19" s="27">
        <f>SUM('Data Input'!B12:I12)</f>
        <v>0</v>
      </c>
    </row>
    <row r="20" spans="1:10" ht="15.75" customHeight="1">
      <c r="A20" s="28" t="str">
        <f>'Data Input'!A13</f>
        <v>[Subgroup 2]</v>
      </c>
      <c r="B20" s="30" t="str">
        <f>IF(SUM('Data Input'!$J13)&gt;0,'Data Input'!B13/SUM('Data Input'!$B13:$I13),"na")</f>
        <v>na</v>
      </c>
      <c r="C20" s="30" t="str">
        <f>IF(SUM('Data Input'!$J13)&gt;0,'Data Input'!C13/SUM('Data Input'!$B13:$I13),"na")</f>
        <v>na</v>
      </c>
      <c r="D20" s="30" t="str">
        <f>IF(SUM('Data Input'!$J13)&gt;0,'Data Input'!D13/SUM('Data Input'!$B13:$I13),"na")</f>
        <v>na</v>
      </c>
      <c r="E20" s="30" t="str">
        <f>IF(SUM('Data Input'!$J13)&gt;0,'Data Input'!E13/SUM('Data Input'!$B13:$I13),"na")</f>
        <v>na</v>
      </c>
      <c r="F20" s="30" t="str">
        <f>IF(SUM('Data Input'!$J13)&gt;0,'Data Input'!F13/SUM('Data Input'!$B13:$I13),"na")</f>
        <v>na</v>
      </c>
      <c r="G20" s="30" t="str">
        <f>IF(SUM('Data Input'!$J13)&gt;0,'Data Input'!G13/SUM('Data Input'!$B13:$I13),"na")</f>
        <v>na</v>
      </c>
      <c r="H20" s="30" t="str">
        <f>IF(SUM('Data Input'!$J13)&gt;0,'Data Input'!H13/SUM('Data Input'!$B13:$I13),"na")</f>
        <v>na</v>
      </c>
      <c r="I20" s="30" t="str">
        <f>IF(SUM('Data Input'!$J13)&gt;0,'Data Input'!I13/SUM('Data Input'!$B13:$I13),"na")</f>
        <v>na</v>
      </c>
      <c r="J20" s="32">
        <f>SUM('Data Input'!B13:I13)</f>
        <v>0</v>
      </c>
    </row>
    <row r="21" spans="1:10" ht="15.75" customHeight="1">
      <c r="A21" s="28" t="str">
        <f>'Data Input'!A14</f>
        <v>[Subgroup 3]</v>
      </c>
      <c r="B21" s="30" t="str">
        <f>IF(SUM('Data Input'!$J14)&gt;0,'Data Input'!B14/SUM('Data Input'!$B14:$I14),"na")</f>
        <v>na</v>
      </c>
      <c r="C21" s="30" t="str">
        <f>IF(SUM('Data Input'!$J14)&gt;0,'Data Input'!C14/SUM('Data Input'!$B14:$I14),"na")</f>
        <v>na</v>
      </c>
      <c r="D21" s="30" t="str">
        <f>IF(SUM('Data Input'!$J14)&gt;0,'Data Input'!D14/SUM('Data Input'!$B14:$I14),"na")</f>
        <v>na</v>
      </c>
      <c r="E21" s="30" t="str">
        <f>IF(SUM('Data Input'!$J14)&gt;0,'Data Input'!E14/SUM('Data Input'!$B14:$I14),"na")</f>
        <v>na</v>
      </c>
      <c r="F21" s="30" t="str">
        <f>IF(SUM('Data Input'!$J14)&gt;0,'Data Input'!F14/SUM('Data Input'!$B14:$I14),"na")</f>
        <v>na</v>
      </c>
      <c r="G21" s="30" t="str">
        <f>IF(SUM('Data Input'!$J14)&gt;0,'Data Input'!G14/SUM('Data Input'!$B14:$I14),"na")</f>
        <v>na</v>
      </c>
      <c r="H21" s="30" t="str">
        <f>IF(SUM('Data Input'!$J14)&gt;0,'Data Input'!H14/SUM('Data Input'!$B14:$I14),"na")</f>
        <v>na</v>
      </c>
      <c r="I21" s="30" t="str">
        <f>IF(SUM('Data Input'!$J14)&gt;0,'Data Input'!I14/SUM('Data Input'!$B14:$I14),"na")</f>
        <v>na</v>
      </c>
      <c r="J21" s="32">
        <f>SUM('Data Input'!B14:I14)</f>
        <v>0</v>
      </c>
    </row>
    <row r="22" spans="1:10" ht="15.75" customHeight="1">
      <c r="A22" s="28" t="str">
        <f>'Data Input'!A15</f>
        <v>[Subgroup 4]</v>
      </c>
      <c r="B22" s="30" t="str">
        <f>IF(SUM('Data Input'!$J15)&gt;0,'Data Input'!B15/SUM('Data Input'!$B15:$I15),"na")</f>
        <v>na</v>
      </c>
      <c r="C22" s="30" t="str">
        <f>IF(SUM('Data Input'!$J15)&gt;0,'Data Input'!C15/SUM('Data Input'!$B15:$I15),"na")</f>
        <v>na</v>
      </c>
      <c r="D22" s="30" t="str">
        <f>IF(SUM('Data Input'!$J15)&gt;0,'Data Input'!D15/SUM('Data Input'!$B15:$I15),"na")</f>
        <v>na</v>
      </c>
      <c r="E22" s="30" t="str">
        <f>IF(SUM('Data Input'!$J15)&gt;0,'Data Input'!E15/SUM('Data Input'!$B15:$I15),"na")</f>
        <v>na</v>
      </c>
      <c r="F22" s="30" t="str">
        <f>IF(SUM('Data Input'!$J15)&gt;0,'Data Input'!F15/SUM('Data Input'!$B15:$I15),"na")</f>
        <v>na</v>
      </c>
      <c r="G22" s="30" t="str">
        <f>IF(SUM('Data Input'!$J15)&gt;0,'Data Input'!G15/SUM('Data Input'!$B15:$I15),"na")</f>
        <v>na</v>
      </c>
      <c r="H22" s="30" t="str">
        <f>IF(SUM('Data Input'!$J15)&gt;0,'Data Input'!H15/SUM('Data Input'!$B15:$I15),"na")</f>
        <v>na</v>
      </c>
      <c r="I22" s="30" t="str">
        <f>IF(SUM('Data Input'!$J15)&gt;0,'Data Input'!I15/SUM('Data Input'!$B15:$I15),"na")</f>
        <v>na</v>
      </c>
      <c r="J22" s="32">
        <f>SUM('Data Input'!B15:I15)</f>
        <v>0</v>
      </c>
    </row>
    <row r="23" spans="1:10" ht="15.75" customHeight="1">
      <c r="A23" s="28" t="str">
        <f>'Data Input'!A16</f>
        <v>[Subgroup 5]</v>
      </c>
      <c r="B23" s="30" t="str">
        <f>IF(SUM('Data Input'!$J16)&gt;0,'Data Input'!B16/SUM('Data Input'!$B16:$I16),"na")</f>
        <v>na</v>
      </c>
      <c r="C23" s="30" t="str">
        <f>IF(SUM('Data Input'!$J16)&gt;0,'Data Input'!C16/SUM('Data Input'!$B16:$I16),"na")</f>
        <v>na</v>
      </c>
      <c r="D23" s="30" t="str">
        <f>IF(SUM('Data Input'!$J16)&gt;0,'Data Input'!D16/SUM('Data Input'!$B16:$I16),"na")</f>
        <v>na</v>
      </c>
      <c r="E23" s="30" t="str">
        <f>IF(SUM('Data Input'!$J16)&gt;0,'Data Input'!E16/SUM('Data Input'!$B16:$I16),"na")</f>
        <v>na</v>
      </c>
      <c r="F23" s="30" t="str">
        <f>IF(SUM('Data Input'!$J16)&gt;0,'Data Input'!F16/SUM('Data Input'!$B16:$I16),"na")</f>
        <v>na</v>
      </c>
      <c r="G23" s="30" t="str">
        <f>IF(SUM('Data Input'!$J16)&gt;0,'Data Input'!G16/SUM('Data Input'!$B16:$I16),"na")</f>
        <v>na</v>
      </c>
      <c r="H23" s="30" t="str">
        <f>IF(SUM('Data Input'!$J16)&gt;0,'Data Input'!H16/SUM('Data Input'!$B16:$I16),"na")</f>
        <v>na</v>
      </c>
      <c r="I23" s="30" t="str">
        <f>IF(SUM('Data Input'!$J16)&gt;0,'Data Input'!I16/SUM('Data Input'!$B16:$I16),"na")</f>
        <v>na</v>
      </c>
      <c r="J23" s="32">
        <f>SUM('Data Input'!B16:I16)</f>
        <v>0</v>
      </c>
    </row>
    <row r="24" spans="1:10" ht="15.75" customHeight="1">
      <c r="A24" s="28" t="str">
        <f>'Data Input'!A17</f>
        <v>[Subgroup 6]</v>
      </c>
      <c r="B24" s="30" t="str">
        <f>IF(SUM('Data Input'!$J17)&gt;0,'Data Input'!B17/SUM('Data Input'!$B17:$I17),"na")</f>
        <v>na</v>
      </c>
      <c r="C24" s="30" t="str">
        <f>IF(SUM('Data Input'!$J17)&gt;0,'Data Input'!C17/SUM('Data Input'!$B17:$I17),"na")</f>
        <v>na</v>
      </c>
      <c r="D24" s="30" t="str">
        <f>IF(SUM('Data Input'!$J17)&gt;0,'Data Input'!D17/SUM('Data Input'!$B17:$I17),"na")</f>
        <v>na</v>
      </c>
      <c r="E24" s="30" t="str">
        <f>IF(SUM('Data Input'!$J17)&gt;0,'Data Input'!E17/SUM('Data Input'!$B17:$I17),"na")</f>
        <v>na</v>
      </c>
      <c r="F24" s="30" t="str">
        <f>IF(SUM('Data Input'!$J17)&gt;0,'Data Input'!F17/SUM('Data Input'!$B17:$I17),"na")</f>
        <v>na</v>
      </c>
      <c r="G24" s="30" t="str">
        <f>IF(SUM('Data Input'!$J17)&gt;0,'Data Input'!G17/SUM('Data Input'!$B17:$I17),"na")</f>
        <v>na</v>
      </c>
      <c r="H24" s="30" t="str">
        <f>IF(SUM('Data Input'!$J17)&gt;0,'Data Input'!H17/SUM('Data Input'!$B17:$I17),"na")</f>
        <v>na</v>
      </c>
      <c r="I24" s="30" t="str">
        <f>IF(SUM('Data Input'!$J17)&gt;0,'Data Input'!I17/SUM('Data Input'!$B17:$I17),"na")</f>
        <v>na</v>
      </c>
      <c r="J24" s="32">
        <f>SUM('Data Input'!B17:I17)</f>
        <v>0</v>
      </c>
    </row>
    <row r="25" spans="1:10" ht="15.75" customHeight="1">
      <c r="A25" s="28" t="str">
        <f>'Data Input'!A18</f>
        <v>[Subgroup 7]</v>
      </c>
      <c r="B25" s="30" t="str">
        <f>IF(SUM('Data Input'!$J18)&gt;0,'Data Input'!B18/SUM('Data Input'!$B18:$I18),"na")</f>
        <v>na</v>
      </c>
      <c r="C25" s="30" t="str">
        <f>IF(SUM('Data Input'!$J18)&gt;0,'Data Input'!C18/SUM('Data Input'!$B18:$I18),"na")</f>
        <v>na</v>
      </c>
      <c r="D25" s="30" t="str">
        <f>IF(SUM('Data Input'!$J18)&gt;0,'Data Input'!D18/SUM('Data Input'!$B18:$I18),"na")</f>
        <v>na</v>
      </c>
      <c r="E25" s="30" t="str">
        <f>IF(SUM('Data Input'!$J18)&gt;0,'Data Input'!E18/SUM('Data Input'!$B18:$I18),"na")</f>
        <v>na</v>
      </c>
      <c r="F25" s="30" t="str">
        <f>IF(SUM('Data Input'!$J18)&gt;0,'Data Input'!F18/SUM('Data Input'!$B18:$I18),"na")</f>
        <v>na</v>
      </c>
      <c r="G25" s="30" t="str">
        <f>IF(SUM('Data Input'!$J18)&gt;0,'Data Input'!G18/SUM('Data Input'!$B18:$I18),"na")</f>
        <v>na</v>
      </c>
      <c r="H25" s="30" t="str">
        <f>IF(SUM('Data Input'!$J18)&gt;0,'Data Input'!H18/SUM('Data Input'!$B18:$I18),"na")</f>
        <v>na</v>
      </c>
      <c r="I25" s="30" t="str">
        <f>IF(SUM('Data Input'!$J18)&gt;0,'Data Input'!I18/SUM('Data Input'!$B18:$I18),"na")</f>
        <v>na</v>
      </c>
      <c r="J25" s="32">
        <f>SUM('Data Input'!B18:I18)</f>
        <v>0</v>
      </c>
    </row>
    <row r="26" spans="1:10" ht="15.75" customHeight="1">
      <c r="A26" s="28" t="str">
        <f>'Data Input'!A19</f>
        <v>[Subgroup 8]</v>
      </c>
      <c r="B26" s="30" t="str">
        <f>IF(SUM('Data Input'!$J19)&gt;0,'Data Input'!B19/SUM('Data Input'!$B19:$I19),"na")</f>
        <v>na</v>
      </c>
      <c r="C26" s="30" t="str">
        <f>IF(SUM('Data Input'!$J19)&gt;0,'Data Input'!C19/SUM('Data Input'!$B19:$I19),"na")</f>
        <v>na</v>
      </c>
      <c r="D26" s="30" t="str">
        <f>IF(SUM('Data Input'!$J19)&gt;0,'Data Input'!D19/SUM('Data Input'!$B19:$I19),"na")</f>
        <v>na</v>
      </c>
      <c r="E26" s="30" t="str">
        <f>IF(SUM('Data Input'!$J19)&gt;0,'Data Input'!E19/SUM('Data Input'!$B19:$I19),"na")</f>
        <v>na</v>
      </c>
      <c r="F26" s="30" t="str">
        <f>IF(SUM('Data Input'!$J19)&gt;0,'Data Input'!F19/SUM('Data Input'!$B19:$I19),"na")</f>
        <v>na</v>
      </c>
      <c r="G26" s="30" t="str">
        <f>IF(SUM('Data Input'!$J19)&gt;0,'Data Input'!G19/SUM('Data Input'!$B19:$I19),"na")</f>
        <v>na</v>
      </c>
      <c r="H26" s="30" t="str">
        <f>IF(SUM('Data Input'!$J19)&gt;0,'Data Input'!H19/SUM('Data Input'!$B19:$I19),"na")</f>
        <v>na</v>
      </c>
      <c r="I26" s="30" t="str">
        <f>IF(SUM('Data Input'!$J19)&gt;0,'Data Input'!I19/SUM('Data Input'!$B19:$I19),"na")</f>
        <v>na</v>
      </c>
      <c r="J26" s="32">
        <f>SUM('Data Input'!B19:I19)</f>
        <v>0</v>
      </c>
    </row>
    <row r="27" spans="1:10" ht="15.75" customHeight="1">
      <c r="A27" s="28" t="str">
        <f>'Data Input'!A20</f>
        <v>[Subgroup 9]</v>
      </c>
      <c r="B27" s="30" t="str">
        <f>IF(SUM('Data Input'!$J20)&gt;0,'Data Input'!B20/SUM('Data Input'!$B20:$I20),"na")</f>
        <v>na</v>
      </c>
      <c r="C27" s="30" t="str">
        <f>IF(SUM('Data Input'!$J20)&gt;0,'Data Input'!C20/SUM('Data Input'!$B20:$I20),"na")</f>
        <v>na</v>
      </c>
      <c r="D27" s="30" t="str">
        <f>IF(SUM('Data Input'!$J20)&gt;0,'Data Input'!D20/SUM('Data Input'!$B20:$I20),"na")</f>
        <v>na</v>
      </c>
      <c r="E27" s="30" t="str">
        <f>IF(SUM('Data Input'!$J20)&gt;0,'Data Input'!E20/SUM('Data Input'!$B20:$I20),"na")</f>
        <v>na</v>
      </c>
      <c r="F27" s="30" t="str">
        <f>IF(SUM('Data Input'!$J20)&gt;0,'Data Input'!F20/SUM('Data Input'!$B20:$I20),"na")</f>
        <v>na</v>
      </c>
      <c r="G27" s="30" t="str">
        <f>IF(SUM('Data Input'!$J20)&gt;0,'Data Input'!G20/SUM('Data Input'!$B20:$I20),"na")</f>
        <v>na</v>
      </c>
      <c r="H27" s="30" t="str">
        <f>IF(SUM('Data Input'!$J20)&gt;0,'Data Input'!H20/SUM('Data Input'!$B20:$I20),"na")</f>
        <v>na</v>
      </c>
      <c r="I27" s="30" t="str">
        <f>IF(SUM('Data Input'!$J20)&gt;0,'Data Input'!I20/SUM('Data Input'!$B20:$I20),"na")</f>
        <v>na</v>
      </c>
      <c r="J27" s="32">
        <f>SUM('Data Input'!B20:I20)</f>
        <v>0</v>
      </c>
    </row>
    <row r="28" spans="1:10" ht="15.75" customHeight="1" thickBot="1">
      <c r="A28" s="33" t="str">
        <f>'Data Input'!A21</f>
        <v>[Subgroup 10]</v>
      </c>
      <c r="B28" s="35" t="str">
        <f>IF(SUM('Data Input'!$J21)&gt;0,'Data Input'!B21/SUM('Data Input'!$B21:$I21),"na")</f>
        <v>na</v>
      </c>
      <c r="C28" s="35" t="str">
        <f>IF(SUM('Data Input'!$J21)&gt;0,'Data Input'!C21/SUM('Data Input'!$B21:$I21),"na")</f>
        <v>na</v>
      </c>
      <c r="D28" s="35" t="str">
        <f>IF(SUM('Data Input'!$J21)&gt;0,'Data Input'!D21/SUM('Data Input'!$B21:$I21),"na")</f>
        <v>na</v>
      </c>
      <c r="E28" s="35" t="str">
        <f>IF(SUM('Data Input'!$J21)&gt;0,'Data Input'!E21/SUM('Data Input'!$B21:$I21),"na")</f>
        <v>na</v>
      </c>
      <c r="F28" s="35" t="str">
        <f>IF(SUM('Data Input'!$J21)&gt;0,'Data Input'!F21/SUM('Data Input'!$B21:$I21),"na")</f>
        <v>na</v>
      </c>
      <c r="G28" s="35" t="str">
        <f>IF(SUM('Data Input'!$J21)&gt;0,'Data Input'!G21/SUM('Data Input'!$B21:$I21),"na")</f>
        <v>na</v>
      </c>
      <c r="H28" s="35" t="str">
        <f>IF(SUM('Data Input'!$J21)&gt;0,'Data Input'!H21/SUM('Data Input'!$B21:$I21),"na")</f>
        <v>na</v>
      </c>
      <c r="I28" s="35" t="str">
        <f>IF(SUM('Data Input'!$J21)&gt;0,'Data Input'!I21/SUM('Data Input'!$B21:$I21),"na")</f>
        <v>na</v>
      </c>
      <c r="J28" s="37">
        <f>SUM('Data Input'!B21:I21)</f>
        <v>0</v>
      </c>
    </row>
    <row r="29" spans="1:10" ht="30" customHeight="1" thickBot="1">
      <c r="A29" s="10" t="s">
        <v>59</v>
      </c>
      <c r="B29" s="11"/>
      <c r="C29" s="11"/>
      <c r="D29" s="11"/>
      <c r="E29" s="11"/>
      <c r="F29" s="11"/>
      <c r="G29" s="11"/>
      <c r="H29" s="11"/>
      <c r="I29" s="11"/>
      <c r="J29" s="11"/>
    </row>
    <row r="30" spans="1:10" ht="15.75" customHeight="1">
      <c r="A30" s="97"/>
      <c r="B30" s="148" t="s">
        <v>4</v>
      </c>
      <c r="C30" s="149"/>
      <c r="D30" s="149"/>
      <c r="E30" s="149"/>
      <c r="F30" s="149"/>
      <c r="G30" s="149"/>
      <c r="H30" s="149"/>
      <c r="I30" s="150"/>
    </row>
    <row r="31" spans="1:10" ht="15.75" customHeight="1" thickBot="1">
      <c r="A31" s="98" t="s">
        <v>3</v>
      </c>
      <c r="B31" s="103" t="str">
        <f t="shared" ref="B31:I31" si="2">B4</f>
        <v>[ESL #1]</v>
      </c>
      <c r="C31" s="99" t="str">
        <f t="shared" si="2"/>
        <v>[ESL #2]</v>
      </c>
      <c r="D31" s="99" t="str">
        <f t="shared" si="2"/>
        <v>[ESL #3]</v>
      </c>
      <c r="E31" s="99" t="str">
        <f t="shared" si="2"/>
        <v>[ESL #4]</v>
      </c>
      <c r="F31" s="99" t="str">
        <f t="shared" si="2"/>
        <v>[ESL #5]</v>
      </c>
      <c r="G31" s="99" t="str">
        <f t="shared" si="2"/>
        <v>[ESL #6]</v>
      </c>
      <c r="H31" s="99" t="str">
        <f t="shared" si="2"/>
        <v>[ESL #7]</v>
      </c>
      <c r="I31" s="104" t="str">
        <f t="shared" si="2"/>
        <v>[ESL #8]</v>
      </c>
    </row>
    <row r="32" spans="1:10" ht="15.75" customHeight="1">
      <c r="A32" s="25" t="str">
        <f t="shared" ref="A32:A41" si="3">A6</f>
        <v>[Subgroup 1]</v>
      </c>
      <c r="B32" s="29" t="e">
        <f t="shared" ref="B32:I41" si="4">1.96*SQRT(B19*(1-B19)/$J19)</f>
        <v>#VALUE!</v>
      </c>
      <c r="C32" s="30" t="e">
        <f t="shared" si="4"/>
        <v>#VALUE!</v>
      </c>
      <c r="D32" s="30" t="e">
        <f t="shared" si="4"/>
        <v>#VALUE!</v>
      </c>
      <c r="E32" s="30" t="e">
        <f t="shared" si="4"/>
        <v>#VALUE!</v>
      </c>
      <c r="F32" s="30" t="e">
        <f t="shared" si="4"/>
        <v>#VALUE!</v>
      </c>
      <c r="G32" s="30" t="e">
        <f t="shared" si="4"/>
        <v>#VALUE!</v>
      </c>
      <c r="H32" s="30" t="e">
        <f t="shared" si="4"/>
        <v>#VALUE!</v>
      </c>
      <c r="I32" s="31" t="e">
        <f t="shared" si="4"/>
        <v>#VALUE!</v>
      </c>
    </row>
    <row r="33" spans="1:9" ht="15.75" customHeight="1">
      <c r="A33" s="28" t="str">
        <f t="shared" si="3"/>
        <v>[Subgroup 2]</v>
      </c>
      <c r="B33" s="100" t="e">
        <f t="shared" si="4"/>
        <v>#VALUE!</v>
      </c>
      <c r="C33" s="101" t="e">
        <f t="shared" si="4"/>
        <v>#VALUE!</v>
      </c>
      <c r="D33" s="101" t="e">
        <f t="shared" si="4"/>
        <v>#VALUE!</v>
      </c>
      <c r="E33" s="101" t="e">
        <f t="shared" si="4"/>
        <v>#VALUE!</v>
      </c>
      <c r="F33" s="101" t="e">
        <f t="shared" si="4"/>
        <v>#VALUE!</v>
      </c>
      <c r="G33" s="101" t="e">
        <f t="shared" si="4"/>
        <v>#VALUE!</v>
      </c>
      <c r="H33" s="101" t="e">
        <f t="shared" si="4"/>
        <v>#VALUE!</v>
      </c>
      <c r="I33" s="102" t="e">
        <f t="shared" si="4"/>
        <v>#VALUE!</v>
      </c>
    </row>
    <row r="34" spans="1:9" ht="15.75" customHeight="1">
      <c r="A34" s="28" t="str">
        <f t="shared" si="3"/>
        <v>[Subgroup 3]</v>
      </c>
      <c r="B34" s="29" t="e">
        <f t="shared" si="4"/>
        <v>#VALUE!</v>
      </c>
      <c r="C34" s="30" t="e">
        <f t="shared" si="4"/>
        <v>#VALUE!</v>
      </c>
      <c r="D34" s="30" t="e">
        <f t="shared" si="4"/>
        <v>#VALUE!</v>
      </c>
      <c r="E34" s="30" t="e">
        <f t="shared" si="4"/>
        <v>#VALUE!</v>
      </c>
      <c r="F34" s="30" t="e">
        <f t="shared" si="4"/>
        <v>#VALUE!</v>
      </c>
      <c r="G34" s="30" t="e">
        <f t="shared" si="4"/>
        <v>#VALUE!</v>
      </c>
      <c r="H34" s="30" t="e">
        <f t="shared" si="4"/>
        <v>#VALUE!</v>
      </c>
      <c r="I34" s="31" t="e">
        <f t="shared" si="4"/>
        <v>#VALUE!</v>
      </c>
    </row>
    <row r="35" spans="1:9" ht="15.75" customHeight="1">
      <c r="A35" s="28" t="str">
        <f t="shared" si="3"/>
        <v>[Subgroup 4]</v>
      </c>
      <c r="B35" s="29" t="e">
        <f t="shared" si="4"/>
        <v>#VALUE!</v>
      </c>
      <c r="C35" s="30" t="e">
        <f t="shared" si="4"/>
        <v>#VALUE!</v>
      </c>
      <c r="D35" s="30" t="e">
        <f t="shared" si="4"/>
        <v>#VALUE!</v>
      </c>
      <c r="E35" s="30" t="e">
        <f t="shared" si="4"/>
        <v>#VALUE!</v>
      </c>
      <c r="F35" s="30" t="e">
        <f t="shared" si="4"/>
        <v>#VALUE!</v>
      </c>
      <c r="G35" s="30" t="e">
        <f t="shared" si="4"/>
        <v>#VALUE!</v>
      </c>
      <c r="H35" s="30" t="e">
        <f t="shared" si="4"/>
        <v>#VALUE!</v>
      </c>
      <c r="I35" s="31" t="e">
        <f t="shared" si="4"/>
        <v>#VALUE!</v>
      </c>
    </row>
    <row r="36" spans="1:9" ht="15.75" customHeight="1">
      <c r="A36" s="28" t="str">
        <f t="shared" si="3"/>
        <v>[Subgroup 5]</v>
      </c>
      <c r="B36" s="29" t="e">
        <f t="shared" si="4"/>
        <v>#VALUE!</v>
      </c>
      <c r="C36" s="30" t="e">
        <f t="shared" si="4"/>
        <v>#VALUE!</v>
      </c>
      <c r="D36" s="30" t="e">
        <f t="shared" si="4"/>
        <v>#VALUE!</v>
      </c>
      <c r="E36" s="30" t="e">
        <f t="shared" si="4"/>
        <v>#VALUE!</v>
      </c>
      <c r="F36" s="30" t="e">
        <f t="shared" si="4"/>
        <v>#VALUE!</v>
      </c>
      <c r="G36" s="30" t="e">
        <f t="shared" si="4"/>
        <v>#VALUE!</v>
      </c>
      <c r="H36" s="30" t="e">
        <f t="shared" si="4"/>
        <v>#VALUE!</v>
      </c>
      <c r="I36" s="31" t="e">
        <f t="shared" si="4"/>
        <v>#VALUE!</v>
      </c>
    </row>
    <row r="37" spans="1:9" ht="15.75" customHeight="1">
      <c r="A37" s="28" t="str">
        <f t="shared" si="3"/>
        <v>[Subgroup 6]</v>
      </c>
      <c r="B37" s="29" t="e">
        <f t="shared" si="4"/>
        <v>#VALUE!</v>
      </c>
      <c r="C37" s="30" t="e">
        <f t="shared" si="4"/>
        <v>#VALUE!</v>
      </c>
      <c r="D37" s="30" t="e">
        <f t="shared" si="4"/>
        <v>#VALUE!</v>
      </c>
      <c r="E37" s="30" t="e">
        <f t="shared" si="4"/>
        <v>#VALUE!</v>
      </c>
      <c r="F37" s="30" t="e">
        <f t="shared" si="4"/>
        <v>#VALUE!</v>
      </c>
      <c r="G37" s="30" t="e">
        <f t="shared" si="4"/>
        <v>#VALUE!</v>
      </c>
      <c r="H37" s="30" t="e">
        <f t="shared" si="4"/>
        <v>#VALUE!</v>
      </c>
      <c r="I37" s="31" t="e">
        <f t="shared" si="4"/>
        <v>#VALUE!</v>
      </c>
    </row>
    <row r="38" spans="1:9" ht="15.75" customHeight="1">
      <c r="A38" s="28" t="str">
        <f t="shared" si="3"/>
        <v>[Subgroup 7]</v>
      </c>
      <c r="B38" s="29" t="e">
        <f t="shared" si="4"/>
        <v>#VALUE!</v>
      </c>
      <c r="C38" s="30" t="e">
        <f t="shared" si="4"/>
        <v>#VALUE!</v>
      </c>
      <c r="D38" s="30" t="e">
        <f t="shared" si="4"/>
        <v>#VALUE!</v>
      </c>
      <c r="E38" s="30" t="e">
        <f t="shared" si="4"/>
        <v>#VALUE!</v>
      </c>
      <c r="F38" s="30" t="e">
        <f t="shared" si="4"/>
        <v>#VALUE!</v>
      </c>
      <c r="G38" s="30" t="e">
        <f t="shared" si="4"/>
        <v>#VALUE!</v>
      </c>
      <c r="H38" s="30" t="e">
        <f t="shared" si="4"/>
        <v>#VALUE!</v>
      </c>
      <c r="I38" s="31" t="e">
        <f t="shared" si="4"/>
        <v>#VALUE!</v>
      </c>
    </row>
    <row r="39" spans="1:9" ht="15.75" customHeight="1">
      <c r="A39" s="28" t="str">
        <f t="shared" si="3"/>
        <v>[Subgroup 8]</v>
      </c>
      <c r="B39" s="29" t="e">
        <f t="shared" si="4"/>
        <v>#VALUE!</v>
      </c>
      <c r="C39" s="30" t="e">
        <f t="shared" si="4"/>
        <v>#VALUE!</v>
      </c>
      <c r="D39" s="30" t="e">
        <f t="shared" si="4"/>
        <v>#VALUE!</v>
      </c>
      <c r="E39" s="30" t="e">
        <f t="shared" si="4"/>
        <v>#VALUE!</v>
      </c>
      <c r="F39" s="30" t="e">
        <f t="shared" si="4"/>
        <v>#VALUE!</v>
      </c>
      <c r="G39" s="30" t="e">
        <f t="shared" si="4"/>
        <v>#VALUE!</v>
      </c>
      <c r="H39" s="30" t="e">
        <f t="shared" si="4"/>
        <v>#VALUE!</v>
      </c>
      <c r="I39" s="31" t="e">
        <f t="shared" si="4"/>
        <v>#VALUE!</v>
      </c>
    </row>
    <row r="40" spans="1:9" ht="15.75" customHeight="1">
      <c r="A40" s="28" t="str">
        <f t="shared" si="3"/>
        <v>[Subgroup 9]</v>
      </c>
      <c r="B40" s="29" t="e">
        <f t="shared" si="4"/>
        <v>#VALUE!</v>
      </c>
      <c r="C40" s="30" t="e">
        <f t="shared" si="4"/>
        <v>#VALUE!</v>
      </c>
      <c r="D40" s="30" t="e">
        <f t="shared" si="4"/>
        <v>#VALUE!</v>
      </c>
      <c r="E40" s="30" t="e">
        <f t="shared" si="4"/>
        <v>#VALUE!</v>
      </c>
      <c r="F40" s="30" t="e">
        <f t="shared" si="4"/>
        <v>#VALUE!</v>
      </c>
      <c r="G40" s="30" t="e">
        <f t="shared" si="4"/>
        <v>#VALUE!</v>
      </c>
      <c r="H40" s="30" t="e">
        <f t="shared" si="4"/>
        <v>#VALUE!</v>
      </c>
      <c r="I40" s="31" t="e">
        <f t="shared" si="4"/>
        <v>#VALUE!</v>
      </c>
    </row>
    <row r="41" spans="1:9" ht="15.75" customHeight="1" thickBot="1">
      <c r="A41" s="33" t="str">
        <f t="shared" si="3"/>
        <v>[Subgroup 10]</v>
      </c>
      <c r="B41" s="34" t="e">
        <f t="shared" si="4"/>
        <v>#VALUE!</v>
      </c>
      <c r="C41" s="35" t="e">
        <f t="shared" si="4"/>
        <v>#VALUE!</v>
      </c>
      <c r="D41" s="35" t="e">
        <f t="shared" si="4"/>
        <v>#VALUE!</v>
      </c>
      <c r="E41" s="35" t="e">
        <f t="shared" si="4"/>
        <v>#VALUE!</v>
      </c>
      <c r="F41" s="35" t="e">
        <f t="shared" si="4"/>
        <v>#VALUE!</v>
      </c>
      <c r="G41" s="35" t="e">
        <f t="shared" si="4"/>
        <v>#VALUE!</v>
      </c>
      <c r="H41" s="35" t="e">
        <f t="shared" si="4"/>
        <v>#VALUE!</v>
      </c>
      <c r="I41" s="36" t="e">
        <f t="shared" si="4"/>
        <v>#VALUE!</v>
      </c>
    </row>
  </sheetData>
  <sheetProtection algorithmName="SHA-512" hashValue="vBzxV/mVVm6U2NnCoD9zVxo9IT2FB0Lu5Bg2VZMPxzm6TkElG2kRaZcBKxf/g2Vu+D5LdHdFHDz6uW4h1v0Lbg==" saltValue="QasDDioXzjmIjG+EnDhncw==" spinCount="100000" sheet="1" objects="1" scenarios="1"/>
  <mergeCells count="4">
    <mergeCell ref="B17:I17"/>
    <mergeCell ref="B30:I30"/>
    <mergeCell ref="A2:K2"/>
    <mergeCell ref="B3:I3"/>
  </mergeCells>
  <conditionalFormatting sqref="B6:I15">
    <cfRule type="cellIs" dxfId="14" priority="99" operator="greaterThan">
      <formula>B32</formula>
    </cfRule>
    <cfRule type="cellIs" dxfId="13" priority="100" operator="lessThan">
      <formula>-B32</formula>
    </cfRule>
  </conditionalFormatting>
  <conditionalFormatting sqref="J6:J15">
    <cfRule type="cellIs" dxfId="12" priority="98" operator="equal">
      <formula>"Small Sample"</formula>
    </cfRule>
    <cfRule type="containsText" dxfId="11" priority="97" operator="containsText" text="Large Sample">
      <formula>NOT(ISERROR(SEARCH("Large Sample",J6)))</formula>
    </cfRule>
  </conditionalFormatting>
  <dataValidations count="1">
    <dataValidation allowBlank="1" showInputMessage="1" showErrorMessage="1" prompt="Row 5 intentionally hidden for formulaic purposes" sqref="A5" xr:uid="{CCA14394-E779-6E43-8B39-E1DE5E67978F}"/>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204" id="{00000000-000E-0000-0200-0000C7000000}">
            <x14:iconSet iconSet="3Symbols2" custom="1">
              <x14:cfvo type="percent">
                <xm:f>0</xm:f>
              </x14:cfvo>
              <x14:cfvo type="num">
                <xm:f>-$B$32</xm:f>
              </x14:cfvo>
              <x14:cfvo type="num" gte="0">
                <xm:f>$B$32</xm:f>
              </x14:cfvo>
              <x14:cfIcon iconSet="3Symbols2" iconId="0"/>
              <x14:cfIcon iconSet="NoIcons" iconId="0"/>
              <x14:cfIcon iconSet="3Symbols2" iconId="2"/>
            </x14:iconSet>
          </x14:cfRule>
          <xm:sqref>B6</xm:sqref>
        </x14:conditionalFormatting>
        <x14:conditionalFormatting xmlns:xm="http://schemas.microsoft.com/office/excel/2006/main">
          <x14:cfRule type="iconSet" priority="205" id="{5A318F1E-6E56-4347-9378-86ACFAF3889E}">
            <x14:iconSet iconSet="3Symbols2" custom="1">
              <x14:cfvo type="percent">
                <xm:f>0</xm:f>
              </x14:cfvo>
              <x14:cfvo type="num">
                <xm:f>-$B$33</xm:f>
              </x14:cfvo>
              <x14:cfvo type="num">
                <xm:f>$B$33</xm:f>
              </x14:cfvo>
              <x14:cfIcon iconSet="3Symbols2" iconId="0"/>
              <x14:cfIcon iconSet="NoIcons" iconId="0"/>
              <x14:cfIcon iconSet="3Symbols2" iconId="2"/>
            </x14:iconSet>
          </x14:cfRule>
          <xm:sqref>B7</xm:sqref>
        </x14:conditionalFormatting>
        <x14:conditionalFormatting xmlns:xm="http://schemas.microsoft.com/office/excel/2006/main">
          <x14:cfRule type="iconSet" priority="5" id="{81D05369-FADA-744F-BB71-16F11AC4E1DE}">
            <x14:iconSet iconSet="3Symbols2" custom="1">
              <x14:cfvo type="percent">
                <xm:f>0</xm:f>
              </x14:cfvo>
              <x14:cfvo type="num">
                <xm:f>-$B$34</xm:f>
              </x14:cfvo>
              <x14:cfvo type="num" gte="0">
                <xm:f>$B$34</xm:f>
              </x14:cfvo>
              <x14:cfIcon iconSet="3Symbols2" iconId="0"/>
              <x14:cfIcon iconSet="NoIcons" iconId="0"/>
              <x14:cfIcon iconSet="3Symbols2" iconId="2"/>
            </x14:iconSet>
          </x14:cfRule>
          <xm:sqref>B8</xm:sqref>
        </x14:conditionalFormatting>
        <x14:conditionalFormatting xmlns:xm="http://schemas.microsoft.com/office/excel/2006/main">
          <x14:cfRule type="iconSet" priority="206" id="{00000000-000E-0000-0200-0000C9000000}">
            <x14:iconSet iconSet="3Symbols2" custom="1">
              <x14:cfvo type="percent">
                <xm:f>0</xm:f>
              </x14:cfvo>
              <x14:cfvo type="num">
                <xm:f>-$B$35</xm:f>
              </x14:cfvo>
              <x14:cfvo type="num" gte="0">
                <xm:f>$B$35</xm:f>
              </x14:cfvo>
              <x14:cfIcon iconSet="3Symbols2" iconId="0"/>
              <x14:cfIcon iconSet="NoIcons" iconId="0"/>
              <x14:cfIcon iconSet="3Symbols2" iconId="2"/>
            </x14:iconSet>
          </x14:cfRule>
          <xm:sqref>B9</xm:sqref>
        </x14:conditionalFormatting>
        <x14:conditionalFormatting xmlns:xm="http://schemas.microsoft.com/office/excel/2006/main">
          <x14:cfRule type="iconSet" priority="207" id="{BEF91F43-4165-B242-B830-5BB04295BEC3}">
            <x14:iconSet iconSet="3Symbols2" custom="1">
              <x14:cfvo type="percent">
                <xm:f>0</xm:f>
              </x14:cfvo>
              <x14:cfvo type="num">
                <xm:f>-$B$36</xm:f>
              </x14:cfvo>
              <x14:cfvo type="num" gte="0">
                <xm:f>$B$36</xm:f>
              </x14:cfvo>
              <x14:cfIcon iconSet="3Symbols2" iconId="0"/>
              <x14:cfIcon iconSet="NoIcons" iconId="0"/>
              <x14:cfIcon iconSet="3Symbols2" iconId="2"/>
            </x14:iconSet>
          </x14:cfRule>
          <xm:sqref>B10</xm:sqref>
        </x14:conditionalFormatting>
        <x14:conditionalFormatting xmlns:xm="http://schemas.microsoft.com/office/excel/2006/main">
          <x14:cfRule type="iconSet" priority="208" id="{9BF8FAB7-0F47-F747-A740-707BA6C859C4}">
            <x14:iconSet iconSet="3Symbols2" custom="1">
              <x14:cfvo type="percent">
                <xm:f>0</xm:f>
              </x14:cfvo>
              <x14:cfvo type="num">
                <xm:f>-$B$37</xm:f>
              </x14:cfvo>
              <x14:cfvo type="num" gte="0">
                <xm:f>$B$37</xm:f>
              </x14:cfvo>
              <x14:cfIcon iconSet="3Symbols2" iconId="0"/>
              <x14:cfIcon iconSet="NoIcons" iconId="0"/>
              <x14:cfIcon iconSet="3Symbols2" iconId="2"/>
            </x14:iconSet>
          </x14:cfRule>
          <xm:sqref>B11</xm:sqref>
        </x14:conditionalFormatting>
        <x14:conditionalFormatting xmlns:xm="http://schemas.microsoft.com/office/excel/2006/main">
          <x14:cfRule type="iconSet" priority="209" id="{360991FF-F4D2-BD40-8C50-47514F23739A}">
            <x14:iconSet iconSet="3Symbols2" custom="1">
              <x14:cfvo type="percent">
                <xm:f>0</xm:f>
              </x14:cfvo>
              <x14:cfvo type="num">
                <xm:f>-$B$38</xm:f>
              </x14:cfvo>
              <x14:cfvo type="num" gte="0">
                <xm:f>$B$38</xm:f>
              </x14:cfvo>
              <x14:cfIcon iconSet="3Symbols2" iconId="0"/>
              <x14:cfIcon iconSet="NoIcons" iconId="0"/>
              <x14:cfIcon iconSet="3Symbols2" iconId="2"/>
            </x14:iconSet>
          </x14:cfRule>
          <xm:sqref>B12</xm:sqref>
        </x14:conditionalFormatting>
        <x14:conditionalFormatting xmlns:xm="http://schemas.microsoft.com/office/excel/2006/main">
          <x14:cfRule type="iconSet" priority="210" id="{CA1C4634-1B42-5140-9152-B0CFF40BD6C0}">
            <x14:iconSet iconSet="3Symbols2" custom="1">
              <x14:cfvo type="percent">
                <xm:f>0</xm:f>
              </x14:cfvo>
              <x14:cfvo type="num">
                <xm:f>-$B$39</xm:f>
              </x14:cfvo>
              <x14:cfvo type="num" gte="0">
                <xm:f>$B$39</xm:f>
              </x14:cfvo>
              <x14:cfIcon iconSet="3Symbols2" iconId="0"/>
              <x14:cfIcon iconSet="NoIcons" iconId="0"/>
              <x14:cfIcon iconSet="3Symbols2" iconId="2"/>
            </x14:iconSet>
          </x14:cfRule>
          <xm:sqref>B13</xm:sqref>
        </x14:conditionalFormatting>
        <x14:conditionalFormatting xmlns:xm="http://schemas.microsoft.com/office/excel/2006/main">
          <x14:cfRule type="iconSet" priority="211" id="{60E1E946-737A-BA43-96AA-95EA62FC2B9E}">
            <x14:iconSet iconSet="3Symbols2" custom="1">
              <x14:cfvo type="percent">
                <xm:f>0</xm:f>
              </x14:cfvo>
              <x14:cfvo type="num">
                <xm:f>-$B$40</xm:f>
              </x14:cfvo>
              <x14:cfvo type="num" gte="0">
                <xm:f>$B$40</xm:f>
              </x14:cfvo>
              <x14:cfIcon iconSet="3Symbols2" iconId="0"/>
              <x14:cfIcon iconSet="NoIcons" iconId="0"/>
              <x14:cfIcon iconSet="3Symbols2" iconId="2"/>
            </x14:iconSet>
          </x14:cfRule>
          <xm:sqref>B14</xm:sqref>
        </x14:conditionalFormatting>
        <x14:conditionalFormatting xmlns:xm="http://schemas.microsoft.com/office/excel/2006/main">
          <x14:cfRule type="iconSet" priority="212" id="{795F7224-0F5F-334E-87FC-8EBF05AD919E}">
            <x14:iconSet iconSet="3Symbols2" custom="1">
              <x14:cfvo type="percent">
                <xm:f>0</xm:f>
              </x14:cfvo>
              <x14:cfvo type="num">
                <xm:f>-$B$41</xm:f>
              </x14:cfvo>
              <x14:cfvo type="num" gte="0">
                <xm:f>$B$41</xm:f>
              </x14:cfvo>
              <x14:cfIcon iconSet="3Symbols2" iconId="0"/>
              <x14:cfIcon iconSet="NoIcons" iconId="0"/>
              <x14:cfIcon iconSet="3Symbols2" iconId="2"/>
            </x14:iconSet>
          </x14:cfRule>
          <xm:sqref>B15</xm:sqref>
        </x14:conditionalFormatting>
        <x14:conditionalFormatting xmlns:xm="http://schemas.microsoft.com/office/excel/2006/main">
          <x14:cfRule type="iconSet" priority="214" id="{FD0A7064-61D0-2E47-89E9-F5FF2144F736}">
            <x14:iconSet iconSet="3Symbols2" custom="1">
              <x14:cfvo type="percent">
                <xm:f>0</xm:f>
              </x14:cfvo>
              <x14:cfvo type="num">
                <xm:f>-$C$33</xm:f>
              </x14:cfvo>
              <x14:cfvo type="num" gte="0">
                <xm:f>$C$33</xm:f>
              </x14:cfvo>
              <x14:cfIcon iconSet="3Symbols2" iconId="0"/>
              <x14:cfIcon iconSet="NoIcons" iconId="0"/>
              <x14:cfIcon iconSet="3Symbols2" iconId="2"/>
            </x14:iconSet>
          </x14:cfRule>
          <xm:sqref>C7</xm:sqref>
        </x14:conditionalFormatting>
        <x14:conditionalFormatting xmlns:xm="http://schemas.microsoft.com/office/excel/2006/main">
          <x14:cfRule type="iconSet" priority="140" id="{4EBDEED7-74DF-FC48-8A6D-31B9FDFF2DD5}">
            <x14:iconSet iconSet="3Symbols2" custom="1">
              <x14:cfvo type="percent">
                <xm:f>0</xm:f>
              </x14:cfvo>
              <x14:cfvo type="num">
                <xm:f>-$C$34</xm:f>
              </x14:cfvo>
              <x14:cfvo type="num" gte="0">
                <xm:f>$C$34</xm:f>
              </x14:cfvo>
              <x14:cfIcon iconSet="3Symbols2" iconId="0"/>
              <x14:cfIcon iconSet="NoIcons" iconId="0"/>
              <x14:cfIcon iconSet="3Symbols2" iconId="2"/>
            </x14:iconSet>
          </x14:cfRule>
          <xm:sqref>C8</xm:sqref>
        </x14:conditionalFormatting>
        <x14:conditionalFormatting xmlns:xm="http://schemas.microsoft.com/office/excel/2006/main">
          <x14:cfRule type="iconSet" priority="215" id="{3751266E-A71F-FB40-AE49-8A22BF5BB233}">
            <x14:iconSet iconSet="3Symbols2" custom="1">
              <x14:cfvo type="percent">
                <xm:f>0</xm:f>
              </x14:cfvo>
              <x14:cfvo type="num">
                <xm:f>-$C$35</xm:f>
              </x14:cfvo>
              <x14:cfvo type="num" gte="0">
                <xm:f>$C$35</xm:f>
              </x14:cfvo>
              <x14:cfIcon iconSet="3Symbols2" iconId="0"/>
              <x14:cfIcon iconSet="NoIcons" iconId="0"/>
              <x14:cfIcon iconSet="3Symbols2" iconId="2"/>
            </x14:iconSet>
          </x14:cfRule>
          <xm:sqref>C9</xm:sqref>
        </x14:conditionalFormatting>
        <x14:conditionalFormatting xmlns:xm="http://schemas.microsoft.com/office/excel/2006/main">
          <x14:cfRule type="iconSet" priority="216" id="{CF77823F-0206-524A-90F0-30AC0EC5DEA1}">
            <x14:iconSet iconSet="3Symbols2" custom="1">
              <x14:cfvo type="percent">
                <xm:f>0</xm:f>
              </x14:cfvo>
              <x14:cfvo type="num">
                <xm:f>-$C$36</xm:f>
              </x14:cfvo>
              <x14:cfvo type="num" gte="0">
                <xm:f>$C$36</xm:f>
              </x14:cfvo>
              <x14:cfIcon iconSet="3Symbols2" iconId="0"/>
              <x14:cfIcon iconSet="NoIcons" iconId="0"/>
              <x14:cfIcon iconSet="3Symbols2" iconId="2"/>
            </x14:iconSet>
          </x14:cfRule>
          <xm:sqref>C10</xm:sqref>
        </x14:conditionalFormatting>
        <x14:conditionalFormatting xmlns:xm="http://schemas.microsoft.com/office/excel/2006/main">
          <x14:cfRule type="iconSet" priority="217" id="{44F1BAF8-A6C6-1A46-BC24-CE26916E323C}">
            <x14:iconSet iconSet="3Symbols2" custom="1">
              <x14:cfvo type="percent">
                <xm:f>0</xm:f>
              </x14:cfvo>
              <x14:cfvo type="num">
                <xm:f>-$C$37</xm:f>
              </x14:cfvo>
              <x14:cfvo type="num" gte="0">
                <xm:f>$C$37</xm:f>
              </x14:cfvo>
              <x14:cfIcon iconSet="3Symbols2" iconId="0"/>
              <x14:cfIcon iconSet="NoIcons" iconId="0"/>
              <x14:cfIcon iconSet="3Symbols2" iconId="2"/>
            </x14:iconSet>
          </x14:cfRule>
          <xm:sqref>C11</xm:sqref>
        </x14:conditionalFormatting>
        <x14:conditionalFormatting xmlns:xm="http://schemas.microsoft.com/office/excel/2006/main">
          <x14:cfRule type="iconSet" priority="144" id="{7600AC1F-3B4B-7B4C-8A12-980DCB6F461C}">
            <x14:iconSet iconSet="3Symbols2" custom="1">
              <x14:cfvo type="percent">
                <xm:f>0</xm:f>
              </x14:cfvo>
              <x14:cfvo type="num">
                <xm:f>-$C$38</xm:f>
              </x14:cfvo>
              <x14:cfvo type="num" gte="0">
                <xm:f>$C$38</xm:f>
              </x14:cfvo>
              <x14:cfIcon iconSet="3Symbols2" iconId="0"/>
              <x14:cfIcon iconSet="NoIcons" iconId="0"/>
              <x14:cfIcon iconSet="3Symbols2" iconId="2"/>
            </x14:iconSet>
          </x14:cfRule>
          <xm:sqref>C12</xm:sqref>
        </x14:conditionalFormatting>
        <x14:conditionalFormatting xmlns:xm="http://schemas.microsoft.com/office/excel/2006/main">
          <x14:cfRule type="iconSet" priority="218" id="{A78A0F49-359A-B349-B7F3-48451F123ABA}">
            <x14:iconSet iconSet="3Symbols2" custom="1">
              <x14:cfvo type="percent">
                <xm:f>0</xm:f>
              </x14:cfvo>
              <x14:cfvo type="num">
                <xm:f>-$C$39</xm:f>
              </x14:cfvo>
              <x14:cfvo type="num" gte="0">
                <xm:f>$C$39</xm:f>
              </x14:cfvo>
              <x14:cfIcon iconSet="3Symbols2" iconId="0"/>
              <x14:cfIcon iconSet="NoIcons" iconId="0"/>
              <x14:cfIcon iconSet="3Symbols2" iconId="2"/>
            </x14:iconSet>
          </x14:cfRule>
          <xm:sqref>C13</xm:sqref>
        </x14:conditionalFormatting>
        <x14:conditionalFormatting xmlns:xm="http://schemas.microsoft.com/office/excel/2006/main">
          <x14:cfRule type="iconSet" priority="219" id="{CEF2CD32-0B4D-7B41-88B2-B08143CE5CB0}">
            <x14:iconSet iconSet="3Symbols2" custom="1">
              <x14:cfvo type="percent">
                <xm:f>0</xm:f>
              </x14:cfvo>
              <x14:cfvo type="num">
                <xm:f>-$C$40</xm:f>
              </x14:cfvo>
              <x14:cfvo type="num" gte="0">
                <xm:f>$C$40</xm:f>
              </x14:cfvo>
              <x14:cfIcon iconSet="3Symbols2" iconId="0"/>
              <x14:cfIcon iconSet="NoIcons" iconId="0"/>
              <x14:cfIcon iconSet="3Symbols2" iconId="2"/>
            </x14:iconSet>
          </x14:cfRule>
          <xm:sqref>C14</xm:sqref>
        </x14:conditionalFormatting>
        <x14:conditionalFormatting xmlns:xm="http://schemas.microsoft.com/office/excel/2006/main">
          <x14:cfRule type="iconSet" priority="220" id="{9FEF59E5-DBB7-3042-9227-FA5771F0ECEF}">
            <x14:iconSet iconSet="3Symbols2" custom="1">
              <x14:cfvo type="percent">
                <xm:f>0</xm:f>
              </x14:cfvo>
              <x14:cfvo type="num">
                <xm:f>-$C$41</xm:f>
              </x14:cfvo>
              <x14:cfvo type="num" gte="0">
                <xm:f>$C$41</xm:f>
              </x14:cfvo>
              <x14:cfIcon iconSet="3Symbols2" iconId="0"/>
              <x14:cfIcon iconSet="NoIcons" iconId="0"/>
              <x14:cfIcon iconSet="3Symbols2" iconId="2"/>
            </x14:iconSet>
          </x14:cfRule>
          <xm:sqref>C15</xm:sqref>
        </x14:conditionalFormatting>
        <x14:conditionalFormatting xmlns:xm="http://schemas.microsoft.com/office/excel/2006/main">
          <x14:cfRule type="iconSet" priority="213" id="{00000000-000E-0000-0200-0000D0000000}">
            <x14:iconSet iconSet="3Symbols2" custom="1">
              <x14:cfvo type="percent">
                <xm:f>0</xm:f>
              </x14:cfvo>
              <x14:cfvo type="num">
                <xm:f>-$C$32</xm:f>
              </x14:cfvo>
              <x14:cfvo type="num" gte="0">
                <xm:f>$C$32</xm:f>
              </x14:cfvo>
              <x14:cfIcon iconSet="3Symbols2" iconId="0"/>
              <x14:cfIcon iconSet="NoIcons" iconId="0"/>
              <x14:cfIcon iconSet="3Symbols2" iconId="2"/>
            </x14:iconSet>
          </x14:cfRule>
          <xm:sqref>C6:D6</xm:sqref>
        </x14:conditionalFormatting>
        <x14:conditionalFormatting xmlns:xm="http://schemas.microsoft.com/office/excel/2006/main">
          <x14:cfRule type="iconSet" priority="221" id="{EC5A5D34-5EEC-0842-B59C-F7CBED6A0512}">
            <x14:iconSet iconSet="3Symbols2" custom="1">
              <x14:cfvo type="percent">
                <xm:f>0</xm:f>
              </x14:cfvo>
              <x14:cfvo type="num">
                <xm:f>-$D$32</xm:f>
              </x14:cfvo>
              <x14:cfvo type="num" gte="0">
                <xm:f>$D$32</xm:f>
              </x14:cfvo>
              <x14:cfIcon iconSet="3Symbols2" iconId="0"/>
              <x14:cfIcon iconSet="NoIcons" iconId="0"/>
              <x14:cfIcon iconSet="3Symbols2" iconId="2"/>
            </x14:iconSet>
          </x14:cfRule>
          <xm:sqref>D6</xm:sqref>
        </x14:conditionalFormatting>
        <x14:conditionalFormatting xmlns:xm="http://schemas.microsoft.com/office/excel/2006/main">
          <x14:cfRule type="iconSet" priority="222" id="{AC534B8F-EA6B-EE4C-9DA9-6B30F6C85C0E}">
            <x14:iconSet iconSet="3Symbols2" custom="1">
              <x14:cfvo type="percent">
                <xm:f>0</xm:f>
              </x14:cfvo>
              <x14:cfvo type="num">
                <xm:f>-$D$33</xm:f>
              </x14:cfvo>
              <x14:cfvo type="num" gte="0">
                <xm:f>$D$33</xm:f>
              </x14:cfvo>
              <x14:cfIcon iconSet="3Symbols2" iconId="0"/>
              <x14:cfIcon iconSet="NoIcons" iconId="0"/>
              <x14:cfIcon iconSet="3Symbols2" iconId="2"/>
            </x14:iconSet>
          </x14:cfRule>
          <xm:sqref>D7</xm:sqref>
        </x14:conditionalFormatting>
        <x14:conditionalFormatting xmlns:xm="http://schemas.microsoft.com/office/excel/2006/main">
          <x14:cfRule type="iconSet" priority="223" id="{93434F2B-5ACD-4143-9E8E-7A88FDCB4198}">
            <x14:iconSet iconSet="3Symbols2" custom="1">
              <x14:cfvo type="percent">
                <xm:f>0</xm:f>
              </x14:cfvo>
              <x14:cfvo type="num">
                <xm:f>-$D$34</xm:f>
              </x14:cfvo>
              <x14:cfvo type="num" gte="0">
                <xm:f>$D$34</xm:f>
              </x14:cfvo>
              <x14:cfIcon iconSet="3Symbols2" iconId="0"/>
              <x14:cfIcon iconSet="NoIcons" iconId="0"/>
              <x14:cfIcon iconSet="3Symbols2" iconId="2"/>
            </x14:iconSet>
          </x14:cfRule>
          <xm:sqref>D8</xm:sqref>
        </x14:conditionalFormatting>
        <x14:conditionalFormatting xmlns:xm="http://schemas.microsoft.com/office/excel/2006/main">
          <x14:cfRule type="iconSet" priority="224" id="{77B5C56C-C239-A549-A2B8-CEE33581D601}">
            <x14:iconSet iconSet="3Symbols2" custom="1">
              <x14:cfvo type="percent">
                <xm:f>0</xm:f>
              </x14:cfvo>
              <x14:cfvo type="num">
                <xm:f>-$D$35</xm:f>
              </x14:cfvo>
              <x14:cfvo type="num" gte="0">
                <xm:f>$D$35</xm:f>
              </x14:cfvo>
              <x14:cfIcon iconSet="3Symbols2" iconId="0"/>
              <x14:cfIcon iconSet="NoIcons" iconId="0"/>
              <x14:cfIcon iconSet="3Symbols2" iconId="2"/>
            </x14:iconSet>
          </x14:cfRule>
          <xm:sqref>D9</xm:sqref>
        </x14:conditionalFormatting>
        <x14:conditionalFormatting xmlns:xm="http://schemas.microsoft.com/office/excel/2006/main">
          <x14:cfRule type="iconSet" priority="225" id="{0849C85B-D790-9742-858B-E2A919F94056}">
            <x14:iconSet iconSet="3Symbols2" custom="1">
              <x14:cfvo type="percent">
                <xm:f>0</xm:f>
              </x14:cfvo>
              <x14:cfvo type="num">
                <xm:f>-$D$36</xm:f>
              </x14:cfvo>
              <x14:cfvo type="num" gte="0">
                <xm:f>$D$36</xm:f>
              </x14:cfvo>
              <x14:cfIcon iconSet="3Symbols2" iconId="0"/>
              <x14:cfIcon iconSet="NoIcons" iconId="0"/>
              <x14:cfIcon iconSet="3Symbols2" iconId="2"/>
            </x14:iconSet>
          </x14:cfRule>
          <xm:sqref>D10</xm:sqref>
        </x14:conditionalFormatting>
        <x14:conditionalFormatting xmlns:xm="http://schemas.microsoft.com/office/excel/2006/main">
          <x14:cfRule type="iconSet" priority="226" id="{19708C18-035C-974F-94C9-2E61D1EE247D}">
            <x14:iconSet iconSet="3Symbols2" custom="1">
              <x14:cfvo type="percent">
                <xm:f>0</xm:f>
              </x14:cfvo>
              <x14:cfvo type="num">
                <xm:f>-$D$37</xm:f>
              </x14:cfvo>
              <x14:cfvo type="num" gte="0">
                <xm:f>$D$37</xm:f>
              </x14:cfvo>
              <x14:cfIcon iconSet="3Symbols2" iconId="0"/>
              <x14:cfIcon iconSet="NoIcons" iconId="0"/>
              <x14:cfIcon iconSet="3Symbols2" iconId="2"/>
            </x14:iconSet>
          </x14:cfRule>
          <xm:sqref>D11</xm:sqref>
        </x14:conditionalFormatting>
        <x14:conditionalFormatting xmlns:xm="http://schemas.microsoft.com/office/excel/2006/main">
          <x14:cfRule type="iconSet" priority="227" id="{6CFD33D9-2F33-144B-8895-DF6E4B0E65AC}">
            <x14:iconSet iconSet="3Symbols2" custom="1">
              <x14:cfvo type="percent">
                <xm:f>0</xm:f>
              </x14:cfvo>
              <x14:cfvo type="num">
                <xm:f>-$D$38</xm:f>
              </x14:cfvo>
              <x14:cfvo type="num" gte="0">
                <xm:f>$D$38</xm:f>
              </x14:cfvo>
              <x14:cfIcon iconSet="3Symbols2" iconId="0"/>
              <x14:cfIcon iconSet="NoIcons" iconId="0"/>
              <x14:cfIcon iconSet="3Symbols2" iconId="2"/>
            </x14:iconSet>
          </x14:cfRule>
          <xm:sqref>D12</xm:sqref>
        </x14:conditionalFormatting>
        <x14:conditionalFormatting xmlns:xm="http://schemas.microsoft.com/office/excel/2006/main">
          <x14:cfRule type="iconSet" priority="4" id="{387DFA1F-B910-2E41-950C-9E36C8E214BB}">
            <x14:iconSet iconSet="3Symbols2" custom="1">
              <x14:cfvo type="percent">
                <xm:f>0</xm:f>
              </x14:cfvo>
              <x14:cfvo type="num">
                <xm:f>-$D$39</xm:f>
              </x14:cfvo>
              <x14:cfvo type="num" gte="0">
                <xm:f>$D$39</xm:f>
              </x14:cfvo>
              <x14:cfIcon iconSet="3Symbols2" iconId="0"/>
              <x14:cfIcon iconSet="NoIcons" iconId="0"/>
              <x14:cfIcon iconSet="3Symbols2" iconId="2"/>
            </x14:iconSet>
          </x14:cfRule>
          <xm:sqref>D13</xm:sqref>
        </x14:conditionalFormatting>
        <x14:conditionalFormatting xmlns:xm="http://schemas.microsoft.com/office/excel/2006/main">
          <x14:cfRule type="iconSet" priority="3" id="{24A4570E-E449-D34E-AB25-E001CC22BA36}">
            <x14:iconSet iconSet="3Symbols2" custom="1">
              <x14:cfvo type="percent">
                <xm:f>0</xm:f>
              </x14:cfvo>
              <x14:cfvo type="num">
                <xm:f>-$D$40</xm:f>
              </x14:cfvo>
              <x14:cfvo type="num" gte="0">
                <xm:f>$D$40</xm:f>
              </x14:cfvo>
              <x14:cfIcon iconSet="3Symbols2" iconId="0"/>
              <x14:cfIcon iconSet="NoIcons" iconId="0"/>
              <x14:cfIcon iconSet="3Symbols2" iconId="2"/>
            </x14:iconSet>
          </x14:cfRule>
          <xm:sqref>D14</xm:sqref>
        </x14:conditionalFormatting>
        <x14:conditionalFormatting xmlns:xm="http://schemas.microsoft.com/office/excel/2006/main">
          <x14:cfRule type="iconSet" priority="2" id="{A9FAB7F5-A1DD-DF40-AC81-30911B945D85}">
            <x14:iconSet iconSet="3Symbols2" custom="1">
              <x14:cfvo type="percent">
                <xm:f>0</xm:f>
              </x14:cfvo>
              <x14:cfvo type="num">
                <xm:f>-$D$41</xm:f>
              </x14:cfvo>
              <x14:cfvo type="num" gte="0">
                <xm:f>$D$41</xm:f>
              </x14:cfvo>
              <x14:cfIcon iconSet="3Symbols2" iconId="0"/>
              <x14:cfIcon iconSet="NoIcons" iconId="0"/>
              <x14:cfIcon iconSet="3Symbols2" iconId="2"/>
            </x14:iconSet>
          </x14:cfRule>
          <xm:sqref>D15</xm:sqref>
        </x14:conditionalFormatting>
        <x14:conditionalFormatting xmlns:xm="http://schemas.microsoft.com/office/excel/2006/main">
          <x14:cfRule type="iconSet" priority="228" id="{029CDA89-211F-8E42-BC63-DE1FD501D545}">
            <x14:iconSet iconSet="3Symbols2" custom="1">
              <x14:cfvo type="percent">
                <xm:f>0</xm:f>
              </x14:cfvo>
              <x14:cfvo type="num">
                <xm:f>-$E$32</xm:f>
              </x14:cfvo>
              <x14:cfvo type="num" gte="0">
                <xm:f>$E$32</xm:f>
              </x14:cfvo>
              <x14:cfIcon iconSet="3Symbols2" iconId="0"/>
              <x14:cfIcon iconSet="NoIcons" iconId="0"/>
              <x14:cfIcon iconSet="3Symbols2" iconId="2"/>
            </x14:iconSet>
          </x14:cfRule>
          <xm:sqref>E6</xm:sqref>
        </x14:conditionalFormatting>
        <x14:conditionalFormatting xmlns:xm="http://schemas.microsoft.com/office/excel/2006/main">
          <x14:cfRule type="iconSet" priority="229" id="{DE6318BB-EB07-B748-8AEB-F6329D854315}">
            <x14:iconSet iconSet="3Symbols2" custom="1">
              <x14:cfvo type="percent">
                <xm:f>0</xm:f>
              </x14:cfvo>
              <x14:cfvo type="num">
                <xm:f>-$E$33</xm:f>
              </x14:cfvo>
              <x14:cfvo type="num" gte="0">
                <xm:f>$E$33</xm:f>
              </x14:cfvo>
              <x14:cfIcon iconSet="3Symbols2" iconId="0"/>
              <x14:cfIcon iconSet="NoIcons" iconId="0"/>
              <x14:cfIcon iconSet="3Symbols2" iconId="2"/>
            </x14:iconSet>
          </x14:cfRule>
          <xm:sqref>E7</xm:sqref>
        </x14:conditionalFormatting>
        <x14:conditionalFormatting xmlns:xm="http://schemas.microsoft.com/office/excel/2006/main">
          <x14:cfRule type="iconSet" priority="230" id="{82140F0C-C8AF-CE4E-959B-D43C5289EDD6}">
            <x14:iconSet iconSet="3Symbols2" custom="1">
              <x14:cfvo type="percent">
                <xm:f>0</xm:f>
              </x14:cfvo>
              <x14:cfvo type="num">
                <xm:f>-$E$34</xm:f>
              </x14:cfvo>
              <x14:cfvo type="num" gte="0">
                <xm:f>$E$34</xm:f>
              </x14:cfvo>
              <x14:cfIcon iconSet="3Symbols2" iconId="0"/>
              <x14:cfIcon iconSet="NoIcons" iconId="0"/>
              <x14:cfIcon iconSet="3Symbols2" iconId="2"/>
            </x14:iconSet>
          </x14:cfRule>
          <xm:sqref>E8</xm:sqref>
        </x14:conditionalFormatting>
        <x14:conditionalFormatting xmlns:xm="http://schemas.microsoft.com/office/excel/2006/main">
          <x14:cfRule type="iconSet" priority="231" id="{98B2B23F-8AE8-8A40-ADE2-2281773ABE5F}">
            <x14:iconSet iconSet="3Symbols2" custom="1">
              <x14:cfvo type="percent">
                <xm:f>0</xm:f>
              </x14:cfvo>
              <x14:cfvo type="num">
                <xm:f>-$E$35</xm:f>
              </x14:cfvo>
              <x14:cfvo type="num" gte="0">
                <xm:f>$E$35</xm:f>
              </x14:cfvo>
              <x14:cfIcon iconSet="3Symbols2" iconId="0"/>
              <x14:cfIcon iconSet="NoIcons" iconId="0"/>
              <x14:cfIcon iconSet="3Symbols2" iconId="2"/>
            </x14:iconSet>
          </x14:cfRule>
          <xm:sqref>E9</xm:sqref>
        </x14:conditionalFormatting>
        <x14:conditionalFormatting xmlns:xm="http://schemas.microsoft.com/office/excel/2006/main">
          <x14:cfRule type="iconSet" priority="232" id="{B2A3EA2E-748C-7848-B0FD-2BE162788605}">
            <x14:iconSet iconSet="3Symbols2" custom="1">
              <x14:cfvo type="percent">
                <xm:f>0</xm:f>
              </x14:cfvo>
              <x14:cfvo type="num">
                <xm:f>-$E$36</xm:f>
              </x14:cfvo>
              <x14:cfvo type="num" gte="0">
                <xm:f>$E$36</xm:f>
              </x14:cfvo>
              <x14:cfIcon iconSet="3Symbols2" iconId="0"/>
              <x14:cfIcon iconSet="NoIcons" iconId="0"/>
              <x14:cfIcon iconSet="3Symbols2" iconId="2"/>
            </x14:iconSet>
          </x14:cfRule>
          <xm:sqref>E10</xm:sqref>
        </x14:conditionalFormatting>
        <x14:conditionalFormatting xmlns:xm="http://schemas.microsoft.com/office/excel/2006/main">
          <x14:cfRule type="iconSet" priority="233" id="{E7F1123E-3303-FF42-8742-7AA6AB9EAFA8}">
            <x14:iconSet iconSet="3Symbols2" custom="1">
              <x14:cfvo type="percent">
                <xm:f>0</xm:f>
              </x14:cfvo>
              <x14:cfvo type="num">
                <xm:f>-$E$37</xm:f>
              </x14:cfvo>
              <x14:cfvo type="num" gte="0">
                <xm:f>$E$37</xm:f>
              </x14:cfvo>
              <x14:cfIcon iconSet="3Symbols2" iconId="0"/>
              <x14:cfIcon iconSet="NoIcons" iconId="0"/>
              <x14:cfIcon iconSet="3Symbols2" iconId="2"/>
            </x14:iconSet>
          </x14:cfRule>
          <xm:sqref>E11</xm:sqref>
        </x14:conditionalFormatting>
        <x14:conditionalFormatting xmlns:xm="http://schemas.microsoft.com/office/excel/2006/main">
          <x14:cfRule type="iconSet" priority="234" id="{152BC1FB-64C8-9A4B-850B-B412E7F3B6F9}">
            <x14:iconSet iconSet="3Symbols2" custom="1">
              <x14:cfvo type="percent">
                <xm:f>0</xm:f>
              </x14:cfvo>
              <x14:cfvo type="num">
                <xm:f>-$E$38</xm:f>
              </x14:cfvo>
              <x14:cfvo type="num" gte="0">
                <xm:f>$E$38</xm:f>
              </x14:cfvo>
              <x14:cfIcon iconSet="3Symbols2" iconId="0"/>
              <x14:cfIcon iconSet="NoIcons" iconId="0"/>
              <x14:cfIcon iconSet="3Symbols2" iconId="2"/>
            </x14:iconSet>
          </x14:cfRule>
          <xm:sqref>E12</xm:sqref>
        </x14:conditionalFormatting>
        <x14:conditionalFormatting xmlns:xm="http://schemas.microsoft.com/office/excel/2006/main">
          <x14:cfRule type="iconSet" priority="235" id="{B2441469-5F4D-C64D-90C5-56254339FA63}">
            <x14:iconSet iconSet="3Symbols2" custom="1">
              <x14:cfvo type="percent">
                <xm:f>0</xm:f>
              </x14:cfvo>
              <x14:cfvo type="num">
                <xm:f>-$E$39</xm:f>
              </x14:cfvo>
              <x14:cfvo type="num" gte="0">
                <xm:f>$E$39</xm:f>
              </x14:cfvo>
              <x14:cfIcon iconSet="3Symbols2" iconId="0"/>
              <x14:cfIcon iconSet="NoIcons" iconId="0"/>
              <x14:cfIcon iconSet="3Symbols2" iconId="2"/>
            </x14:iconSet>
          </x14:cfRule>
          <xm:sqref>E13</xm:sqref>
        </x14:conditionalFormatting>
        <x14:conditionalFormatting xmlns:xm="http://schemas.microsoft.com/office/excel/2006/main">
          <x14:cfRule type="iconSet" priority="236" id="{200AE44D-0162-2946-BBE8-A07E13FAE62B}">
            <x14:iconSet iconSet="3Symbols2" custom="1">
              <x14:cfvo type="percent">
                <xm:f>0</xm:f>
              </x14:cfvo>
              <x14:cfvo type="num">
                <xm:f>-$E$40</xm:f>
              </x14:cfvo>
              <x14:cfvo type="num" gte="0">
                <xm:f>$E$40</xm:f>
              </x14:cfvo>
              <x14:cfIcon iconSet="3Symbols2" iconId="0"/>
              <x14:cfIcon iconSet="NoIcons" iconId="0"/>
              <x14:cfIcon iconSet="3Symbols2" iconId="2"/>
            </x14:iconSet>
          </x14:cfRule>
          <xm:sqref>E14</xm:sqref>
        </x14:conditionalFormatting>
        <x14:conditionalFormatting xmlns:xm="http://schemas.microsoft.com/office/excel/2006/main">
          <x14:cfRule type="iconSet" priority="237" id="{300D9BF0-8C7E-D14D-BE12-103924AE2FE6}">
            <x14:iconSet iconSet="3Symbols2" custom="1">
              <x14:cfvo type="percent">
                <xm:f>0</xm:f>
              </x14:cfvo>
              <x14:cfvo type="num">
                <xm:f>-$E$41</xm:f>
              </x14:cfvo>
              <x14:cfvo type="num" gte="0">
                <xm:f>$E$41</xm:f>
              </x14:cfvo>
              <x14:cfIcon iconSet="3Symbols2" iconId="0"/>
              <x14:cfIcon iconSet="NoIcons" iconId="0"/>
              <x14:cfIcon iconSet="3Symbols2" iconId="2"/>
            </x14:iconSet>
          </x14:cfRule>
          <xm:sqref>E15</xm:sqref>
        </x14:conditionalFormatting>
        <x14:conditionalFormatting xmlns:xm="http://schemas.microsoft.com/office/excel/2006/main">
          <x14:cfRule type="iconSet" priority="1" id="{F6963209-0478-174F-9C39-78D303D36D5E}">
            <x14:iconSet iconSet="3Symbols2" custom="1">
              <x14:cfvo type="percent">
                <xm:f>0</xm:f>
              </x14:cfvo>
              <x14:cfvo type="num">
                <xm:f>-$F$32</xm:f>
              </x14:cfvo>
              <x14:cfvo type="num" gte="0">
                <xm:f>$F$32</xm:f>
              </x14:cfvo>
              <x14:cfIcon iconSet="3Symbols2" iconId="0"/>
              <x14:cfIcon iconSet="NoIcons" iconId="0"/>
              <x14:cfIcon iconSet="3Symbols2" iconId="2"/>
            </x14:iconSet>
          </x14:cfRule>
          <xm:sqref>F6</xm:sqref>
        </x14:conditionalFormatting>
        <x14:conditionalFormatting xmlns:xm="http://schemas.microsoft.com/office/excel/2006/main">
          <x14:cfRule type="iconSet" priority="238" id="{D0F0B70E-9BED-2449-97AF-2CD7FE2F01C6}">
            <x14:iconSet iconSet="3Symbols2" custom="1">
              <x14:cfvo type="percent">
                <xm:f>0</xm:f>
              </x14:cfvo>
              <x14:cfvo type="num">
                <xm:f>-$F$33</xm:f>
              </x14:cfvo>
              <x14:cfvo type="num" gte="0">
                <xm:f>$F$33</xm:f>
              </x14:cfvo>
              <x14:cfIcon iconSet="3Symbols2" iconId="0"/>
              <x14:cfIcon iconSet="NoIcons" iconId="0"/>
              <x14:cfIcon iconSet="3Symbols2" iconId="2"/>
            </x14:iconSet>
          </x14:cfRule>
          <xm:sqref>F7</xm:sqref>
        </x14:conditionalFormatting>
        <x14:conditionalFormatting xmlns:xm="http://schemas.microsoft.com/office/excel/2006/main">
          <x14:cfRule type="iconSet" priority="239" id="{56073BF3-4BF9-D143-A975-66C6B880296E}">
            <x14:iconSet iconSet="3Symbols2" custom="1">
              <x14:cfvo type="percent">
                <xm:f>0</xm:f>
              </x14:cfvo>
              <x14:cfvo type="num">
                <xm:f>-$F$34</xm:f>
              </x14:cfvo>
              <x14:cfvo type="num" gte="0">
                <xm:f>$F$34</xm:f>
              </x14:cfvo>
              <x14:cfIcon iconSet="3Symbols2" iconId="0"/>
              <x14:cfIcon iconSet="NoIcons" iconId="0"/>
              <x14:cfIcon iconSet="3Symbols2" iconId="2"/>
            </x14:iconSet>
          </x14:cfRule>
          <xm:sqref>F8</xm:sqref>
        </x14:conditionalFormatting>
        <x14:conditionalFormatting xmlns:xm="http://schemas.microsoft.com/office/excel/2006/main">
          <x14:cfRule type="iconSet" priority="240" id="{AF73C35F-9252-F84A-A2D4-FA22CE6C1264}">
            <x14:iconSet iconSet="3Symbols2" custom="1">
              <x14:cfvo type="percent">
                <xm:f>0</xm:f>
              </x14:cfvo>
              <x14:cfvo type="num">
                <xm:f>-$F$35</xm:f>
              </x14:cfvo>
              <x14:cfvo type="num" gte="0">
                <xm:f>$F$35</xm:f>
              </x14:cfvo>
              <x14:cfIcon iconSet="3Symbols2" iconId="0"/>
              <x14:cfIcon iconSet="NoIcons" iconId="0"/>
              <x14:cfIcon iconSet="3Symbols2" iconId="2"/>
            </x14:iconSet>
          </x14:cfRule>
          <xm:sqref>F9</xm:sqref>
        </x14:conditionalFormatting>
        <x14:conditionalFormatting xmlns:xm="http://schemas.microsoft.com/office/excel/2006/main">
          <x14:cfRule type="iconSet" priority="241" id="{A9351B50-E42C-5749-85DC-455EEEC11FE0}">
            <x14:iconSet iconSet="3Symbols2" custom="1">
              <x14:cfvo type="percent">
                <xm:f>0</xm:f>
              </x14:cfvo>
              <x14:cfvo type="num">
                <xm:f>-$F$36</xm:f>
              </x14:cfvo>
              <x14:cfvo type="num" gte="0">
                <xm:f>$F$36</xm:f>
              </x14:cfvo>
              <x14:cfIcon iconSet="3Symbols2" iconId="0"/>
              <x14:cfIcon iconSet="NoIcons" iconId="0"/>
              <x14:cfIcon iconSet="3Symbols2" iconId="2"/>
            </x14:iconSet>
          </x14:cfRule>
          <xm:sqref>F10</xm:sqref>
        </x14:conditionalFormatting>
        <x14:conditionalFormatting xmlns:xm="http://schemas.microsoft.com/office/excel/2006/main">
          <x14:cfRule type="iconSet" priority="242" id="{901DB4B8-0440-8A4E-931F-4E97ACBE410C}">
            <x14:iconSet iconSet="3Symbols2" custom="1">
              <x14:cfvo type="percent">
                <xm:f>0</xm:f>
              </x14:cfvo>
              <x14:cfvo type="num">
                <xm:f>-$F$37</xm:f>
              </x14:cfvo>
              <x14:cfvo type="num" gte="0">
                <xm:f>$F$37</xm:f>
              </x14:cfvo>
              <x14:cfIcon iconSet="3Symbols2" iconId="0"/>
              <x14:cfIcon iconSet="NoIcons" iconId="0"/>
              <x14:cfIcon iconSet="3Symbols2" iconId="2"/>
            </x14:iconSet>
          </x14:cfRule>
          <xm:sqref>F11</xm:sqref>
        </x14:conditionalFormatting>
        <x14:conditionalFormatting xmlns:xm="http://schemas.microsoft.com/office/excel/2006/main">
          <x14:cfRule type="iconSet" priority="243" id="{E65DAFF2-1FAE-FB4D-A7B7-0DD35F0183B7}">
            <x14:iconSet iconSet="3Symbols2" custom="1">
              <x14:cfvo type="percent">
                <xm:f>0</xm:f>
              </x14:cfvo>
              <x14:cfvo type="num">
                <xm:f>-$F$38</xm:f>
              </x14:cfvo>
              <x14:cfvo type="num" gte="0">
                <xm:f>$F$38</xm:f>
              </x14:cfvo>
              <x14:cfIcon iconSet="3Symbols2" iconId="0"/>
              <x14:cfIcon iconSet="NoIcons" iconId="0"/>
              <x14:cfIcon iconSet="3Symbols2" iconId="2"/>
            </x14:iconSet>
          </x14:cfRule>
          <xm:sqref>F12</xm:sqref>
        </x14:conditionalFormatting>
        <x14:conditionalFormatting xmlns:xm="http://schemas.microsoft.com/office/excel/2006/main">
          <x14:cfRule type="iconSet" priority="244" id="{07D6EEB1-F94A-4E42-80B1-9614889F0DBC}">
            <x14:iconSet iconSet="3Symbols2" custom="1">
              <x14:cfvo type="percent">
                <xm:f>0</xm:f>
              </x14:cfvo>
              <x14:cfvo type="num">
                <xm:f>-$F$39</xm:f>
              </x14:cfvo>
              <x14:cfvo type="num" gte="0">
                <xm:f>$F$39</xm:f>
              </x14:cfvo>
              <x14:cfIcon iconSet="3Symbols2" iconId="0"/>
              <x14:cfIcon iconSet="NoIcons" iconId="0"/>
              <x14:cfIcon iconSet="3Symbols2" iconId="2"/>
            </x14:iconSet>
          </x14:cfRule>
          <xm:sqref>F13</xm:sqref>
        </x14:conditionalFormatting>
        <x14:conditionalFormatting xmlns:xm="http://schemas.microsoft.com/office/excel/2006/main">
          <x14:cfRule type="iconSet" priority="245" id="{18D298F8-F7FF-3742-8BF1-4FE2F89807C7}">
            <x14:iconSet iconSet="3Symbols2" custom="1">
              <x14:cfvo type="percent">
                <xm:f>0</xm:f>
              </x14:cfvo>
              <x14:cfvo type="num">
                <xm:f>-$F$40</xm:f>
              </x14:cfvo>
              <x14:cfvo type="num" gte="0">
                <xm:f>$F$40</xm:f>
              </x14:cfvo>
              <x14:cfIcon iconSet="3Symbols2" iconId="0"/>
              <x14:cfIcon iconSet="NoIcons" iconId="0"/>
              <x14:cfIcon iconSet="3Symbols2" iconId="2"/>
            </x14:iconSet>
          </x14:cfRule>
          <xm:sqref>F14</xm:sqref>
        </x14:conditionalFormatting>
        <x14:conditionalFormatting xmlns:xm="http://schemas.microsoft.com/office/excel/2006/main">
          <x14:cfRule type="iconSet" priority="246" id="{FA7DA18E-D932-2F41-9543-9FAE094BAFE4}">
            <x14:iconSet iconSet="3Symbols2" custom="1">
              <x14:cfvo type="percent">
                <xm:f>0</xm:f>
              </x14:cfvo>
              <x14:cfvo type="num">
                <xm:f>-$F$41</xm:f>
              </x14:cfvo>
              <x14:cfvo type="num" gte="0">
                <xm:f>$F$41</xm:f>
              </x14:cfvo>
              <x14:cfIcon iconSet="3Symbols2" iconId="0"/>
              <x14:cfIcon iconSet="NoIcons" iconId="0"/>
              <x14:cfIcon iconSet="3Symbols2" iconId="2"/>
            </x14:iconSet>
          </x14:cfRule>
          <xm:sqref>F15</xm:sqref>
        </x14:conditionalFormatting>
        <x14:conditionalFormatting xmlns:xm="http://schemas.microsoft.com/office/excel/2006/main">
          <x14:cfRule type="iconSet" priority="247" id="{4797F2F8-0B9F-F048-81AB-8FABF868C0E4}">
            <x14:iconSet iconSet="3Symbols2" custom="1">
              <x14:cfvo type="percent">
                <xm:f>0</xm:f>
              </x14:cfvo>
              <x14:cfvo type="num">
                <xm:f>-$G$32</xm:f>
              </x14:cfvo>
              <x14:cfvo type="num" gte="0">
                <xm:f>$G$32</xm:f>
              </x14:cfvo>
              <x14:cfIcon iconSet="3Symbols2" iconId="0"/>
              <x14:cfIcon iconSet="NoIcons" iconId="0"/>
              <x14:cfIcon iconSet="3Symbols2" iconId="2"/>
            </x14:iconSet>
          </x14:cfRule>
          <xm:sqref>G6</xm:sqref>
        </x14:conditionalFormatting>
        <x14:conditionalFormatting xmlns:xm="http://schemas.microsoft.com/office/excel/2006/main">
          <x14:cfRule type="iconSet" priority="248" id="{B35E2E37-7CF0-4242-9B4A-E6E0B9516665}">
            <x14:iconSet iconSet="3Symbols2" custom="1">
              <x14:cfvo type="percent">
                <xm:f>0</xm:f>
              </x14:cfvo>
              <x14:cfvo type="num">
                <xm:f>-$G$33</xm:f>
              </x14:cfvo>
              <x14:cfvo type="num" gte="0">
                <xm:f>$G$33</xm:f>
              </x14:cfvo>
              <x14:cfIcon iconSet="3Symbols2" iconId="0"/>
              <x14:cfIcon iconSet="NoIcons" iconId="0"/>
              <x14:cfIcon iconSet="3Symbols2" iconId="2"/>
            </x14:iconSet>
          </x14:cfRule>
          <xm:sqref>G7</xm:sqref>
        </x14:conditionalFormatting>
        <x14:conditionalFormatting xmlns:xm="http://schemas.microsoft.com/office/excel/2006/main">
          <x14:cfRule type="iconSet" priority="249" id="{EBBAA0A6-5823-9F4F-9162-1349FB6A91B9}">
            <x14:iconSet iconSet="3Symbols2" custom="1">
              <x14:cfvo type="percent">
                <xm:f>0</xm:f>
              </x14:cfvo>
              <x14:cfvo type="num">
                <xm:f>-$G$34</xm:f>
              </x14:cfvo>
              <x14:cfvo type="num" gte="0">
                <xm:f>$G$34</xm:f>
              </x14:cfvo>
              <x14:cfIcon iconSet="3Symbols2" iconId="0"/>
              <x14:cfIcon iconSet="NoIcons" iconId="0"/>
              <x14:cfIcon iconSet="3Symbols2" iconId="2"/>
            </x14:iconSet>
          </x14:cfRule>
          <xm:sqref>G8</xm:sqref>
        </x14:conditionalFormatting>
        <x14:conditionalFormatting xmlns:xm="http://schemas.microsoft.com/office/excel/2006/main">
          <x14:cfRule type="iconSet" priority="250" id="{81684933-C571-0144-B884-5691A82EA25B}">
            <x14:iconSet iconSet="3Symbols2" custom="1">
              <x14:cfvo type="percent">
                <xm:f>0</xm:f>
              </x14:cfvo>
              <x14:cfvo type="num">
                <xm:f>-$G$35</xm:f>
              </x14:cfvo>
              <x14:cfvo type="num" gte="0">
                <xm:f>$G$35</xm:f>
              </x14:cfvo>
              <x14:cfIcon iconSet="3Symbols2" iconId="0"/>
              <x14:cfIcon iconSet="NoIcons" iconId="0"/>
              <x14:cfIcon iconSet="3Symbols2" iconId="2"/>
            </x14:iconSet>
          </x14:cfRule>
          <xm:sqref>G9</xm:sqref>
        </x14:conditionalFormatting>
        <x14:conditionalFormatting xmlns:xm="http://schemas.microsoft.com/office/excel/2006/main">
          <x14:cfRule type="iconSet" priority="251" id="{71BDE292-C18E-D644-8F3B-9A026282C50E}">
            <x14:iconSet iconSet="3Symbols2" custom="1">
              <x14:cfvo type="percent">
                <xm:f>0</xm:f>
              </x14:cfvo>
              <x14:cfvo type="num">
                <xm:f>-$G$36</xm:f>
              </x14:cfvo>
              <x14:cfvo type="num" gte="0">
                <xm:f>$G$36</xm:f>
              </x14:cfvo>
              <x14:cfIcon iconSet="3Symbols2" iconId="0"/>
              <x14:cfIcon iconSet="NoIcons" iconId="0"/>
              <x14:cfIcon iconSet="3Symbols2" iconId="2"/>
            </x14:iconSet>
          </x14:cfRule>
          <xm:sqref>G10</xm:sqref>
        </x14:conditionalFormatting>
        <x14:conditionalFormatting xmlns:xm="http://schemas.microsoft.com/office/excel/2006/main">
          <x14:cfRule type="iconSet" priority="252" id="{A2E71C58-0004-2C4D-BB54-1EA66F71B258}">
            <x14:iconSet iconSet="3Symbols2" custom="1">
              <x14:cfvo type="percent">
                <xm:f>0</xm:f>
              </x14:cfvo>
              <x14:cfvo type="num">
                <xm:f>-$G$37</xm:f>
              </x14:cfvo>
              <x14:cfvo type="num" gte="0">
                <xm:f>$G$37</xm:f>
              </x14:cfvo>
              <x14:cfIcon iconSet="3Symbols2" iconId="0"/>
              <x14:cfIcon iconSet="NoIcons" iconId="0"/>
              <x14:cfIcon iconSet="3Symbols2" iconId="2"/>
            </x14:iconSet>
          </x14:cfRule>
          <xm:sqref>G11</xm:sqref>
        </x14:conditionalFormatting>
        <x14:conditionalFormatting xmlns:xm="http://schemas.microsoft.com/office/excel/2006/main">
          <x14:cfRule type="iconSet" priority="253" id="{ACE3B474-27D1-7741-93DC-678C4BE5303D}">
            <x14:iconSet iconSet="3Symbols2" custom="1">
              <x14:cfvo type="percent">
                <xm:f>0</xm:f>
              </x14:cfvo>
              <x14:cfvo type="num">
                <xm:f>-$G$38</xm:f>
              </x14:cfvo>
              <x14:cfvo type="num" gte="0">
                <xm:f>$G$38</xm:f>
              </x14:cfvo>
              <x14:cfIcon iconSet="3Symbols2" iconId="0"/>
              <x14:cfIcon iconSet="NoIcons" iconId="0"/>
              <x14:cfIcon iconSet="3Symbols2" iconId="2"/>
            </x14:iconSet>
          </x14:cfRule>
          <xm:sqref>G12</xm:sqref>
        </x14:conditionalFormatting>
        <x14:conditionalFormatting xmlns:xm="http://schemas.microsoft.com/office/excel/2006/main">
          <x14:cfRule type="iconSet" priority="254" id="{766F9C20-BDB5-5D46-AC00-AEE76B94214E}">
            <x14:iconSet iconSet="3Symbols2" custom="1">
              <x14:cfvo type="percent">
                <xm:f>0</xm:f>
              </x14:cfvo>
              <x14:cfvo type="num">
                <xm:f>-$G$39</xm:f>
              </x14:cfvo>
              <x14:cfvo type="num" gte="0">
                <xm:f>$G$39</xm:f>
              </x14:cfvo>
              <x14:cfIcon iconSet="3Symbols2" iconId="0"/>
              <x14:cfIcon iconSet="NoIcons" iconId="0"/>
              <x14:cfIcon iconSet="3Symbols2" iconId="2"/>
            </x14:iconSet>
          </x14:cfRule>
          <xm:sqref>G13</xm:sqref>
        </x14:conditionalFormatting>
        <x14:conditionalFormatting xmlns:xm="http://schemas.microsoft.com/office/excel/2006/main">
          <x14:cfRule type="iconSet" priority="255" id="{D00C6944-39E0-E240-B58D-756646476EBF}">
            <x14:iconSet iconSet="3Symbols2" custom="1">
              <x14:cfvo type="percent">
                <xm:f>0</xm:f>
              </x14:cfvo>
              <x14:cfvo type="num">
                <xm:f>-$G$40</xm:f>
              </x14:cfvo>
              <x14:cfvo type="num" gte="0">
                <xm:f>$G$40</xm:f>
              </x14:cfvo>
              <x14:cfIcon iconSet="3Symbols2" iconId="0"/>
              <x14:cfIcon iconSet="NoIcons" iconId="0"/>
              <x14:cfIcon iconSet="3Symbols2" iconId="2"/>
            </x14:iconSet>
          </x14:cfRule>
          <xm:sqref>G14</xm:sqref>
        </x14:conditionalFormatting>
        <x14:conditionalFormatting xmlns:xm="http://schemas.microsoft.com/office/excel/2006/main">
          <x14:cfRule type="iconSet" priority="256" id="{1D7E7878-B2D1-DA4E-8B04-E470586AE355}">
            <x14:iconSet iconSet="3Symbols2" custom="1">
              <x14:cfvo type="percent">
                <xm:f>0</xm:f>
              </x14:cfvo>
              <x14:cfvo type="num">
                <xm:f>-$G$41</xm:f>
              </x14:cfvo>
              <x14:cfvo type="num" gte="0">
                <xm:f>$G$41</xm:f>
              </x14:cfvo>
              <x14:cfIcon iconSet="3Symbols2" iconId="0"/>
              <x14:cfIcon iconSet="NoIcons" iconId="0"/>
              <x14:cfIcon iconSet="3Symbols2" iconId="2"/>
            </x14:iconSet>
          </x14:cfRule>
          <xm:sqref>G15</xm:sqref>
        </x14:conditionalFormatting>
        <x14:conditionalFormatting xmlns:xm="http://schemas.microsoft.com/office/excel/2006/main">
          <x14:cfRule type="iconSet" priority="257" id="{CE518DDE-C8DE-8441-AA1F-6E20791D60AC}">
            <x14:iconSet iconSet="3Symbols2" custom="1">
              <x14:cfvo type="percent">
                <xm:f>0</xm:f>
              </x14:cfvo>
              <x14:cfvo type="num">
                <xm:f>-$H$32</xm:f>
              </x14:cfvo>
              <x14:cfvo type="num" gte="0">
                <xm:f>$H$32</xm:f>
              </x14:cfvo>
              <x14:cfIcon iconSet="3Symbols2" iconId="0"/>
              <x14:cfIcon iconSet="NoIcons" iconId="0"/>
              <x14:cfIcon iconSet="3Symbols2" iconId="2"/>
            </x14:iconSet>
          </x14:cfRule>
          <xm:sqref>H6</xm:sqref>
        </x14:conditionalFormatting>
        <x14:conditionalFormatting xmlns:xm="http://schemas.microsoft.com/office/excel/2006/main">
          <x14:cfRule type="iconSet" priority="258" id="{AD11BAFA-617D-684E-BFD0-BE17F1C51EEC}">
            <x14:iconSet iconSet="3Symbols2" custom="1">
              <x14:cfvo type="percent">
                <xm:f>0</xm:f>
              </x14:cfvo>
              <x14:cfvo type="num">
                <xm:f>-$H$33</xm:f>
              </x14:cfvo>
              <x14:cfvo type="num" gte="0">
                <xm:f>$H$33</xm:f>
              </x14:cfvo>
              <x14:cfIcon iconSet="3Symbols2" iconId="0"/>
              <x14:cfIcon iconSet="NoIcons" iconId="0"/>
              <x14:cfIcon iconSet="3Symbols2" iconId="2"/>
            </x14:iconSet>
          </x14:cfRule>
          <xm:sqref>H7</xm:sqref>
        </x14:conditionalFormatting>
        <x14:conditionalFormatting xmlns:xm="http://schemas.microsoft.com/office/excel/2006/main">
          <x14:cfRule type="iconSet" priority="259" id="{79FB08C4-2347-B347-BA9F-C09795006946}">
            <x14:iconSet iconSet="3Symbols2" custom="1">
              <x14:cfvo type="percent">
                <xm:f>0</xm:f>
              </x14:cfvo>
              <x14:cfvo type="num">
                <xm:f>-$H$34</xm:f>
              </x14:cfvo>
              <x14:cfvo type="num" gte="0">
                <xm:f>$H$34</xm:f>
              </x14:cfvo>
              <x14:cfIcon iconSet="3Symbols2" iconId="0"/>
              <x14:cfIcon iconSet="NoIcons" iconId="0"/>
              <x14:cfIcon iconSet="3Symbols2" iconId="2"/>
            </x14:iconSet>
          </x14:cfRule>
          <xm:sqref>H8</xm:sqref>
        </x14:conditionalFormatting>
        <x14:conditionalFormatting xmlns:xm="http://schemas.microsoft.com/office/excel/2006/main">
          <x14:cfRule type="iconSet" priority="260" id="{BC24F64C-A124-B343-88ED-56AB95784650}">
            <x14:iconSet iconSet="3Symbols2" custom="1">
              <x14:cfvo type="percent">
                <xm:f>0</xm:f>
              </x14:cfvo>
              <x14:cfvo type="num">
                <xm:f>-$H$35</xm:f>
              </x14:cfvo>
              <x14:cfvo type="num" gte="0">
                <xm:f>$H$35</xm:f>
              </x14:cfvo>
              <x14:cfIcon iconSet="3Symbols2" iconId="0"/>
              <x14:cfIcon iconSet="NoIcons" iconId="0"/>
              <x14:cfIcon iconSet="3Symbols2" iconId="2"/>
            </x14:iconSet>
          </x14:cfRule>
          <xm:sqref>H9</xm:sqref>
        </x14:conditionalFormatting>
        <x14:conditionalFormatting xmlns:xm="http://schemas.microsoft.com/office/excel/2006/main">
          <x14:cfRule type="iconSet" priority="261" id="{9396C9E6-CB37-1F41-B82D-9C40208B349B}">
            <x14:iconSet iconSet="3Symbols2" custom="1">
              <x14:cfvo type="percent">
                <xm:f>0</xm:f>
              </x14:cfvo>
              <x14:cfvo type="num">
                <xm:f>-$H$36</xm:f>
              </x14:cfvo>
              <x14:cfvo type="num" gte="0">
                <xm:f>$H$36</xm:f>
              </x14:cfvo>
              <x14:cfIcon iconSet="3Symbols2" iconId="0"/>
              <x14:cfIcon iconSet="NoIcons" iconId="0"/>
              <x14:cfIcon iconSet="3Symbols2" iconId="2"/>
            </x14:iconSet>
          </x14:cfRule>
          <xm:sqref>H10</xm:sqref>
        </x14:conditionalFormatting>
        <x14:conditionalFormatting xmlns:xm="http://schemas.microsoft.com/office/excel/2006/main">
          <x14:cfRule type="iconSet" priority="262" id="{0FBB7FE0-F6FC-AB46-ABCD-9F2C5E770AD4}">
            <x14:iconSet iconSet="3Symbols2" custom="1">
              <x14:cfvo type="percent">
                <xm:f>0</xm:f>
              </x14:cfvo>
              <x14:cfvo type="num">
                <xm:f>-$H$37</xm:f>
              </x14:cfvo>
              <x14:cfvo type="num" gte="0">
                <xm:f>$H$37</xm:f>
              </x14:cfvo>
              <x14:cfIcon iconSet="3Symbols2" iconId="0"/>
              <x14:cfIcon iconSet="NoIcons" iconId="0"/>
              <x14:cfIcon iconSet="3Symbols2" iconId="2"/>
            </x14:iconSet>
          </x14:cfRule>
          <xm:sqref>H11</xm:sqref>
        </x14:conditionalFormatting>
        <x14:conditionalFormatting xmlns:xm="http://schemas.microsoft.com/office/excel/2006/main">
          <x14:cfRule type="iconSet" priority="263" id="{F1EA2DA8-5551-7243-93A9-6401A2DF132C}">
            <x14:iconSet iconSet="3Symbols2" custom="1">
              <x14:cfvo type="percent">
                <xm:f>0</xm:f>
              </x14:cfvo>
              <x14:cfvo type="num">
                <xm:f>-$H$38</xm:f>
              </x14:cfvo>
              <x14:cfvo type="num" gte="0">
                <xm:f>$H$38</xm:f>
              </x14:cfvo>
              <x14:cfIcon iconSet="3Symbols2" iconId="0"/>
              <x14:cfIcon iconSet="NoIcons" iconId="0"/>
              <x14:cfIcon iconSet="3Symbols2" iconId="2"/>
            </x14:iconSet>
          </x14:cfRule>
          <xm:sqref>H12</xm:sqref>
        </x14:conditionalFormatting>
        <x14:conditionalFormatting xmlns:xm="http://schemas.microsoft.com/office/excel/2006/main">
          <x14:cfRule type="iconSet" priority="264" id="{B648BBC8-34E4-0041-B1F4-D3727D299944}">
            <x14:iconSet iconSet="3Symbols2" custom="1">
              <x14:cfvo type="percent">
                <xm:f>0</xm:f>
              </x14:cfvo>
              <x14:cfvo type="num">
                <xm:f>-$H$39</xm:f>
              </x14:cfvo>
              <x14:cfvo type="num" gte="0">
                <xm:f>$H$39</xm:f>
              </x14:cfvo>
              <x14:cfIcon iconSet="3Symbols2" iconId="0"/>
              <x14:cfIcon iconSet="NoIcons" iconId="0"/>
              <x14:cfIcon iconSet="3Symbols2" iconId="2"/>
            </x14:iconSet>
          </x14:cfRule>
          <xm:sqref>H13</xm:sqref>
        </x14:conditionalFormatting>
        <x14:conditionalFormatting xmlns:xm="http://schemas.microsoft.com/office/excel/2006/main">
          <x14:cfRule type="iconSet" priority="265" id="{7653C1E2-4E4A-9740-8448-0B04EA815F1F}">
            <x14:iconSet iconSet="3Symbols2" custom="1">
              <x14:cfvo type="percent">
                <xm:f>0</xm:f>
              </x14:cfvo>
              <x14:cfvo type="num">
                <xm:f>-$H$40</xm:f>
              </x14:cfvo>
              <x14:cfvo type="num" gte="0">
                <xm:f>$H$40</xm:f>
              </x14:cfvo>
              <x14:cfIcon iconSet="3Symbols2" iconId="0"/>
              <x14:cfIcon iconSet="NoIcons" iconId="0"/>
              <x14:cfIcon iconSet="3Symbols2" iconId="2"/>
            </x14:iconSet>
          </x14:cfRule>
          <xm:sqref>H14</xm:sqref>
        </x14:conditionalFormatting>
        <x14:conditionalFormatting xmlns:xm="http://schemas.microsoft.com/office/excel/2006/main">
          <x14:cfRule type="iconSet" priority="266" id="{3B23BF38-1904-A546-8DCF-D45CE1DA9AD8}">
            <x14:iconSet iconSet="3Symbols2" custom="1">
              <x14:cfvo type="percent">
                <xm:f>0</xm:f>
              </x14:cfvo>
              <x14:cfvo type="num">
                <xm:f>-$H$41</xm:f>
              </x14:cfvo>
              <x14:cfvo type="num" gte="0">
                <xm:f>$H$41</xm:f>
              </x14:cfvo>
              <x14:cfIcon iconSet="3Symbols2" iconId="0"/>
              <x14:cfIcon iconSet="NoIcons" iconId="0"/>
              <x14:cfIcon iconSet="3Symbols2" iconId="2"/>
            </x14:iconSet>
          </x14:cfRule>
          <xm:sqref>H15</xm:sqref>
        </x14:conditionalFormatting>
        <x14:conditionalFormatting xmlns:xm="http://schemas.microsoft.com/office/excel/2006/main">
          <x14:cfRule type="iconSet" priority="267" id="{2DCD0E01-84CC-2E4E-A76F-091FC21DD90C}">
            <x14:iconSet iconSet="3Symbols2" custom="1">
              <x14:cfvo type="percent">
                <xm:f>0</xm:f>
              </x14:cfvo>
              <x14:cfvo type="num">
                <xm:f>-$I$32</xm:f>
              </x14:cfvo>
              <x14:cfvo type="num" gte="0">
                <xm:f>$I$32</xm:f>
              </x14:cfvo>
              <x14:cfIcon iconSet="3Symbols2" iconId="0"/>
              <x14:cfIcon iconSet="NoIcons" iconId="0"/>
              <x14:cfIcon iconSet="3Symbols2" iconId="2"/>
            </x14:iconSet>
          </x14:cfRule>
          <xm:sqref>I6</xm:sqref>
        </x14:conditionalFormatting>
        <x14:conditionalFormatting xmlns:xm="http://schemas.microsoft.com/office/excel/2006/main">
          <x14:cfRule type="iconSet" priority="268" id="{686B1220-9C77-EC48-A56F-3595CF0FAB60}">
            <x14:iconSet iconSet="3Symbols2" custom="1">
              <x14:cfvo type="percent">
                <xm:f>0</xm:f>
              </x14:cfvo>
              <x14:cfvo type="num">
                <xm:f>-$I$33</xm:f>
              </x14:cfvo>
              <x14:cfvo type="num" gte="0">
                <xm:f>$I$33</xm:f>
              </x14:cfvo>
              <x14:cfIcon iconSet="3Symbols2" iconId="0"/>
              <x14:cfIcon iconSet="NoIcons" iconId="0"/>
              <x14:cfIcon iconSet="3Symbols2" iconId="2"/>
            </x14:iconSet>
          </x14:cfRule>
          <xm:sqref>I7</xm:sqref>
        </x14:conditionalFormatting>
        <x14:conditionalFormatting xmlns:xm="http://schemas.microsoft.com/office/excel/2006/main">
          <x14:cfRule type="iconSet" priority="269" id="{F9223406-AFF5-5048-B9B5-881EF34AA287}">
            <x14:iconSet iconSet="3Symbols2" custom="1">
              <x14:cfvo type="percent">
                <xm:f>0</xm:f>
              </x14:cfvo>
              <x14:cfvo type="num">
                <xm:f>-$I$34</xm:f>
              </x14:cfvo>
              <x14:cfvo type="num" gte="0">
                <xm:f>$I$34</xm:f>
              </x14:cfvo>
              <x14:cfIcon iconSet="3Symbols2" iconId="0"/>
              <x14:cfIcon iconSet="NoIcons" iconId="0"/>
              <x14:cfIcon iconSet="3Symbols2" iconId="2"/>
            </x14:iconSet>
          </x14:cfRule>
          <xm:sqref>I8</xm:sqref>
        </x14:conditionalFormatting>
        <x14:conditionalFormatting xmlns:xm="http://schemas.microsoft.com/office/excel/2006/main">
          <x14:cfRule type="iconSet" priority="270" id="{3810B532-21E1-F849-B908-4EC9FAEB889A}">
            <x14:iconSet iconSet="3Symbols2" custom="1">
              <x14:cfvo type="percent">
                <xm:f>0</xm:f>
              </x14:cfvo>
              <x14:cfvo type="num">
                <xm:f>-$I$35</xm:f>
              </x14:cfvo>
              <x14:cfvo type="num" gte="0">
                <xm:f>$I$35</xm:f>
              </x14:cfvo>
              <x14:cfIcon iconSet="3Symbols2" iconId="0"/>
              <x14:cfIcon iconSet="NoIcons" iconId="0"/>
              <x14:cfIcon iconSet="3Symbols2" iconId="2"/>
            </x14:iconSet>
          </x14:cfRule>
          <xm:sqref>I9</xm:sqref>
        </x14:conditionalFormatting>
        <x14:conditionalFormatting xmlns:xm="http://schemas.microsoft.com/office/excel/2006/main">
          <x14:cfRule type="iconSet" priority="271" id="{6FB4B9E3-E10F-AA42-9335-0638E501E70E}">
            <x14:iconSet iconSet="3Symbols2" custom="1">
              <x14:cfvo type="percent">
                <xm:f>0</xm:f>
              </x14:cfvo>
              <x14:cfvo type="num">
                <xm:f>-$I$36</xm:f>
              </x14:cfvo>
              <x14:cfvo type="num" gte="0">
                <xm:f>$I$36</xm:f>
              </x14:cfvo>
              <x14:cfIcon iconSet="3Symbols2" iconId="0"/>
              <x14:cfIcon iconSet="NoIcons" iconId="0"/>
              <x14:cfIcon iconSet="3Symbols2" iconId="2"/>
            </x14:iconSet>
          </x14:cfRule>
          <xm:sqref>I10</xm:sqref>
        </x14:conditionalFormatting>
        <x14:conditionalFormatting xmlns:xm="http://schemas.microsoft.com/office/excel/2006/main">
          <x14:cfRule type="iconSet" priority="272" id="{E048B2E7-C978-0E42-8EF0-17B4A7643612}">
            <x14:iconSet iconSet="3Symbols2" custom="1">
              <x14:cfvo type="percent">
                <xm:f>0</xm:f>
              </x14:cfvo>
              <x14:cfvo type="num">
                <xm:f>-$I$37</xm:f>
              </x14:cfvo>
              <x14:cfvo type="num" gte="0">
                <xm:f>$I$37</xm:f>
              </x14:cfvo>
              <x14:cfIcon iconSet="3Symbols2" iconId="0"/>
              <x14:cfIcon iconSet="NoIcons" iconId="0"/>
              <x14:cfIcon iconSet="3Symbols2" iconId="2"/>
            </x14:iconSet>
          </x14:cfRule>
          <xm:sqref>I11</xm:sqref>
        </x14:conditionalFormatting>
        <x14:conditionalFormatting xmlns:xm="http://schemas.microsoft.com/office/excel/2006/main">
          <x14:cfRule type="iconSet" priority="273" id="{DA2FB1C9-A084-4D4F-8216-F809C72FDF17}">
            <x14:iconSet iconSet="3Symbols2" custom="1">
              <x14:cfvo type="percent">
                <xm:f>0</xm:f>
              </x14:cfvo>
              <x14:cfvo type="num">
                <xm:f>-$I$38</xm:f>
              </x14:cfvo>
              <x14:cfvo type="num" gte="0">
                <xm:f>$I$38</xm:f>
              </x14:cfvo>
              <x14:cfIcon iconSet="3Symbols2" iconId="0"/>
              <x14:cfIcon iconSet="NoIcons" iconId="0"/>
              <x14:cfIcon iconSet="3Symbols2" iconId="2"/>
            </x14:iconSet>
          </x14:cfRule>
          <xm:sqref>I12</xm:sqref>
        </x14:conditionalFormatting>
        <x14:conditionalFormatting xmlns:xm="http://schemas.microsoft.com/office/excel/2006/main">
          <x14:cfRule type="iconSet" priority="274" id="{1538B7C8-659D-874A-A969-18A04B57B804}">
            <x14:iconSet iconSet="3Symbols2" custom="1">
              <x14:cfvo type="percent">
                <xm:f>0</xm:f>
              </x14:cfvo>
              <x14:cfvo type="num">
                <xm:f>-$I$39</xm:f>
              </x14:cfvo>
              <x14:cfvo type="num" gte="0">
                <xm:f>$I$39</xm:f>
              </x14:cfvo>
              <x14:cfIcon iconSet="3Symbols2" iconId="0"/>
              <x14:cfIcon iconSet="NoIcons" iconId="0"/>
              <x14:cfIcon iconSet="3Symbols2" iconId="2"/>
            </x14:iconSet>
          </x14:cfRule>
          <xm:sqref>I13</xm:sqref>
        </x14:conditionalFormatting>
        <x14:conditionalFormatting xmlns:xm="http://schemas.microsoft.com/office/excel/2006/main">
          <x14:cfRule type="iconSet" priority="275" id="{0D9C3FFC-C9A5-2F44-99C1-601840EF0CFB}">
            <x14:iconSet iconSet="3Symbols2" custom="1">
              <x14:cfvo type="percent">
                <xm:f>0</xm:f>
              </x14:cfvo>
              <x14:cfvo type="num">
                <xm:f>-$I$40</xm:f>
              </x14:cfvo>
              <x14:cfvo type="num" gte="0">
                <xm:f>$I$40</xm:f>
              </x14:cfvo>
              <x14:cfIcon iconSet="3Symbols2" iconId="0"/>
              <x14:cfIcon iconSet="NoIcons" iconId="0"/>
              <x14:cfIcon iconSet="3Symbols2" iconId="2"/>
            </x14:iconSet>
          </x14:cfRule>
          <xm:sqref>I14</xm:sqref>
        </x14:conditionalFormatting>
        <x14:conditionalFormatting xmlns:xm="http://schemas.microsoft.com/office/excel/2006/main">
          <x14:cfRule type="iconSet" priority="276" id="{933A1CBF-3D1A-A94E-AE5B-2DB5BD641D89}">
            <x14:iconSet iconSet="3Symbols2" custom="1">
              <x14:cfvo type="percent">
                <xm:f>0</xm:f>
              </x14:cfvo>
              <x14:cfvo type="num">
                <xm:f>-$I$41</xm:f>
              </x14:cfvo>
              <x14:cfvo type="num" gte="0">
                <xm:f>$I$41</xm:f>
              </x14:cfvo>
              <x14:cfIcon iconSet="3Symbols2" iconId="0"/>
              <x14:cfIcon iconSet="NoIcons" iconId="0"/>
              <x14:cfIcon iconSet="3Symbols2" iconId="2"/>
            </x14:iconSet>
          </x14:cfRule>
          <xm:sqref>I15</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85DFB-5A31-4AC4-84B8-B4941B1E3A53}">
  <dimension ref="A1:K29"/>
  <sheetViews>
    <sheetView workbookViewId="0">
      <selection activeCell="J9" sqref="J9"/>
    </sheetView>
  </sheetViews>
  <sheetFormatPr defaultColWidth="21.42578125" defaultRowHeight="15"/>
  <cols>
    <col min="1" max="1" width="25.7109375" customWidth="1"/>
    <col min="2" max="10" width="14.28515625" customWidth="1"/>
    <col min="11" max="11" width="12.85546875" bestFit="1" customWidth="1"/>
  </cols>
  <sheetData>
    <row r="1" spans="1:11" ht="26.25" customHeight="1">
      <c r="A1" s="64" t="s">
        <v>10</v>
      </c>
      <c r="B1" s="65"/>
      <c r="C1" s="65"/>
      <c r="D1" s="65"/>
      <c r="E1" s="65"/>
      <c r="F1" s="65"/>
      <c r="G1" s="65"/>
      <c r="H1" s="65"/>
      <c r="I1" s="65"/>
      <c r="J1" s="65"/>
      <c r="K1" s="65"/>
    </row>
    <row r="2" spans="1:11" ht="69" customHeight="1" thickBot="1">
      <c r="A2" s="156" t="s">
        <v>48</v>
      </c>
      <c r="B2" s="152"/>
      <c r="C2" s="152"/>
      <c r="D2" s="152"/>
      <c r="E2" s="152"/>
      <c r="F2" s="152"/>
      <c r="G2" s="152"/>
      <c r="H2" s="152"/>
      <c r="I2" s="152"/>
      <c r="J2" s="152"/>
      <c r="K2" s="152"/>
    </row>
    <row r="3" spans="1:11" ht="39.950000000000003" customHeight="1">
      <c r="A3" s="14" t="s">
        <v>10</v>
      </c>
      <c r="B3" s="153" t="s">
        <v>4</v>
      </c>
      <c r="C3" s="157"/>
      <c r="D3" s="157"/>
      <c r="E3" s="157"/>
      <c r="F3" s="157"/>
      <c r="G3" s="157"/>
      <c r="H3" s="157"/>
      <c r="I3" s="158"/>
      <c r="J3" s="71"/>
    </row>
    <row r="4" spans="1:11" ht="36" customHeight="1" thickBot="1">
      <c r="A4" s="5" t="s">
        <v>3</v>
      </c>
      <c r="B4" s="15" t="str">
        <f>'Data Input'!B10</f>
        <v>[ESL #1]</v>
      </c>
      <c r="C4" s="16" t="str">
        <f>'Data Input'!C10</f>
        <v>[ESL #2]</v>
      </c>
      <c r="D4" s="16" t="str">
        <f>'Data Input'!D10</f>
        <v>[ESL #3]</v>
      </c>
      <c r="E4" s="16" t="str">
        <f>'Data Input'!E10</f>
        <v>[ESL #4]</v>
      </c>
      <c r="F4" s="16" t="str">
        <f>'Data Input'!F10</f>
        <v>[ESL #5]</v>
      </c>
      <c r="G4" s="16" t="str">
        <f>'Data Input'!G10</f>
        <v>[ESL #6]</v>
      </c>
      <c r="H4" s="16" t="str">
        <f>'Data Input'!H10</f>
        <v>[ESL #7]</v>
      </c>
      <c r="I4" s="17" t="str">
        <f>'Data Input'!I10</f>
        <v>[ESL #8]</v>
      </c>
      <c r="J4" s="138" t="s">
        <v>55</v>
      </c>
    </row>
    <row r="5" spans="1:11" ht="14.25" hidden="1" customHeight="1" thickBot="1">
      <c r="A5" t="s">
        <v>52</v>
      </c>
    </row>
    <row r="6" spans="1:11" ht="21" customHeight="1">
      <c r="A6" s="79" t="str">
        <f>'Data Input'!A12</f>
        <v>[Subgroup 1]</v>
      </c>
      <c r="B6" s="56" t="str">
        <f>IF(SUM('Data Input'!$J12)&gt;0,B19/B$29,"na")</f>
        <v>na</v>
      </c>
      <c r="C6" s="56" t="str">
        <f>IF(SUM('Data Input'!$J12)&gt;0,C19/C$29,"na")</f>
        <v>na</v>
      </c>
      <c r="D6" s="56" t="str">
        <f>IF(SUM('Data Input'!$J12)&gt;0,D19/D$29,"na")</f>
        <v>na</v>
      </c>
      <c r="E6" s="56" t="str">
        <f>IF(SUM('Data Input'!$J12)&gt;0,E19/E$29,"na")</f>
        <v>na</v>
      </c>
      <c r="F6" s="56" t="str">
        <f>IF(SUM('Data Input'!$J12)&gt;0,F19/F$29,"na")</f>
        <v>na</v>
      </c>
      <c r="G6" s="56" t="str">
        <f>IF(SUM('Data Input'!$J12)&gt;0,G19/G$29,"na")</f>
        <v>na</v>
      </c>
      <c r="H6" s="56" t="str">
        <f>IF(SUM('Data Input'!$J12)&gt;0,H19/H$29,"na")</f>
        <v>na</v>
      </c>
      <c r="I6" s="56" t="str">
        <f>IF(SUM('Data Input'!$J12)&gt;0,I19/I$29,"na")</f>
        <v>na</v>
      </c>
      <c r="J6" s="76" t="str">
        <f>'Data Input'!K12</f>
        <v/>
      </c>
    </row>
    <row r="7" spans="1:11" ht="21" customHeight="1">
      <c r="A7" s="80" t="str">
        <f>'Data Input'!A13</f>
        <v>[Subgroup 2]</v>
      </c>
      <c r="B7" s="56" t="str">
        <f>IF(SUM('Data Input'!$J13)&gt;0,B20/B$29,"na")</f>
        <v>na</v>
      </c>
      <c r="C7" s="56" t="str">
        <f>IF(SUM('Data Input'!$J13)&gt;0,C20/C$29,"na")</f>
        <v>na</v>
      </c>
      <c r="D7" s="56" t="str">
        <f>IF(SUM('Data Input'!$J13)&gt;0,D20/D$29,"na")</f>
        <v>na</v>
      </c>
      <c r="E7" s="56" t="str">
        <f>IF(SUM('Data Input'!$J13)&gt;0,E20/E$29,"na")</f>
        <v>na</v>
      </c>
      <c r="F7" s="56" t="str">
        <f>IF(SUM('Data Input'!$J13)&gt;0,F20/F$29,"na")</f>
        <v>na</v>
      </c>
      <c r="G7" s="56" t="str">
        <f>IF(SUM('Data Input'!$J13)&gt;0,G20/G$29,"na")</f>
        <v>na</v>
      </c>
      <c r="H7" s="56" t="str">
        <f>IF(SUM('Data Input'!$J13)&gt;0,H20/H$29,"na")</f>
        <v>na</v>
      </c>
      <c r="I7" s="56" t="str">
        <f>IF(SUM('Data Input'!$J13)&gt;0,I20/I$29,"na")</f>
        <v>na</v>
      </c>
      <c r="J7" s="77" t="str">
        <f>'Data Input'!K13</f>
        <v/>
      </c>
    </row>
    <row r="8" spans="1:11" ht="21" customHeight="1">
      <c r="A8" s="80" t="str">
        <f>'Data Input'!A14</f>
        <v>[Subgroup 3]</v>
      </c>
      <c r="B8" s="56" t="str">
        <f>IF(SUM('Data Input'!$J14)&gt;0,B21/B$29,"na")</f>
        <v>na</v>
      </c>
      <c r="C8" s="56" t="str">
        <f>IF(SUM('Data Input'!$J14)&gt;0,C21/C$29,"na")</f>
        <v>na</v>
      </c>
      <c r="D8" s="56" t="str">
        <f>IF(SUM('Data Input'!$J14)&gt;0,D21/D$29,"na")</f>
        <v>na</v>
      </c>
      <c r="E8" s="56" t="str">
        <f>IF(SUM('Data Input'!$J14)&gt;0,E21/E$29,"na")</f>
        <v>na</v>
      </c>
      <c r="F8" s="56" t="str">
        <f>IF(SUM('Data Input'!$J14)&gt;0,F21/F$29,"na")</f>
        <v>na</v>
      </c>
      <c r="G8" s="56" t="str">
        <f>IF(SUM('Data Input'!$J14)&gt;0,G21/G$29,"na")</f>
        <v>na</v>
      </c>
      <c r="H8" s="56" t="str">
        <f>IF(SUM('Data Input'!$J14)&gt;0,H21/H$29,"na")</f>
        <v>na</v>
      </c>
      <c r="I8" s="56" t="str">
        <f>IF(SUM('Data Input'!$J14)&gt;0,I21/I$29,"na")</f>
        <v>na</v>
      </c>
      <c r="J8" s="77" t="str">
        <f>'Data Input'!K14</f>
        <v/>
      </c>
    </row>
    <row r="9" spans="1:11" ht="21" customHeight="1">
      <c r="A9" s="80" t="str">
        <f>'Data Input'!A15</f>
        <v>[Subgroup 4]</v>
      </c>
      <c r="B9" s="56" t="str">
        <f>IF(SUM('Data Input'!$J15)&gt;0,B22/B$29,"na")</f>
        <v>na</v>
      </c>
      <c r="C9" s="56" t="str">
        <f>IF(SUM('Data Input'!$J15)&gt;0,C22/C$29,"na")</f>
        <v>na</v>
      </c>
      <c r="D9" s="56" t="str">
        <f>IF(SUM('Data Input'!$J15)&gt;0,D22/D$29,"na")</f>
        <v>na</v>
      </c>
      <c r="E9" s="56" t="str">
        <f>IF(SUM('Data Input'!$J15)&gt;0,E22/E$29,"na")</f>
        <v>na</v>
      </c>
      <c r="F9" s="56" t="str">
        <f>IF(SUM('Data Input'!$J15)&gt;0,F22/F$29,"na")</f>
        <v>na</v>
      </c>
      <c r="G9" s="56" t="str">
        <f>IF(SUM('Data Input'!$J15)&gt;0,G22/G$29,"na")</f>
        <v>na</v>
      </c>
      <c r="H9" s="56" t="str">
        <f>IF(SUM('Data Input'!$J15)&gt;0,H22/H$29,"na")</f>
        <v>na</v>
      </c>
      <c r="I9" s="56" t="str">
        <f>IF(SUM('Data Input'!$J15)&gt;0,I22/I$29,"na")</f>
        <v>na</v>
      </c>
      <c r="J9" s="77" t="str">
        <f>'Data Input'!K15</f>
        <v/>
      </c>
    </row>
    <row r="10" spans="1:11" ht="21" customHeight="1">
      <c r="A10" s="80" t="str">
        <f>'Data Input'!A16</f>
        <v>[Subgroup 5]</v>
      </c>
      <c r="B10" s="56" t="str">
        <f>IF(SUM('Data Input'!$J16)&gt;0,B23/B$29,"na")</f>
        <v>na</v>
      </c>
      <c r="C10" s="56" t="str">
        <f>IF(SUM('Data Input'!$J16)&gt;0,C23/C$29,"na")</f>
        <v>na</v>
      </c>
      <c r="D10" s="56" t="str">
        <f>IF(SUM('Data Input'!$J16)&gt;0,D23/D$29,"na")</f>
        <v>na</v>
      </c>
      <c r="E10" s="56" t="str">
        <f>IF(SUM('Data Input'!$J16)&gt;0,E23/E$29,"na")</f>
        <v>na</v>
      </c>
      <c r="F10" s="56" t="str">
        <f>IF(SUM('Data Input'!$J16)&gt;0,F23/F$29,"na")</f>
        <v>na</v>
      </c>
      <c r="G10" s="56" t="str">
        <f>IF(SUM('Data Input'!$J16)&gt;0,G23/G$29,"na")</f>
        <v>na</v>
      </c>
      <c r="H10" s="56" t="str">
        <f>IF(SUM('Data Input'!$J16)&gt;0,H23/H$29,"na")</f>
        <v>na</v>
      </c>
      <c r="I10" s="56" t="str">
        <f>IF(SUM('Data Input'!$J16)&gt;0,I23/I$29,"na")</f>
        <v>na</v>
      </c>
      <c r="J10" s="77" t="str">
        <f>'Data Input'!K16</f>
        <v/>
      </c>
    </row>
    <row r="11" spans="1:11" ht="21" customHeight="1">
      <c r="A11" s="80" t="str">
        <f>'Data Input'!A17</f>
        <v>[Subgroup 6]</v>
      </c>
      <c r="B11" s="56" t="str">
        <f>IF(SUM('Data Input'!$J17)&gt;0,B24/B$29,"na")</f>
        <v>na</v>
      </c>
      <c r="C11" s="56" t="str">
        <f>IF(SUM('Data Input'!$J17)&gt;0,C24/C$29,"na")</f>
        <v>na</v>
      </c>
      <c r="D11" s="56" t="str">
        <f>IF(SUM('Data Input'!$J17)&gt;0,D24/D$29,"na")</f>
        <v>na</v>
      </c>
      <c r="E11" s="56" t="str">
        <f>IF(SUM('Data Input'!$J17)&gt;0,E24/E$29,"na")</f>
        <v>na</v>
      </c>
      <c r="F11" s="56" t="str">
        <f>IF(SUM('Data Input'!$J17)&gt;0,F24/F$29,"na")</f>
        <v>na</v>
      </c>
      <c r="G11" s="56" t="str">
        <f>IF(SUM('Data Input'!$J17)&gt;0,G24/G$29,"na")</f>
        <v>na</v>
      </c>
      <c r="H11" s="56" t="str">
        <f>IF(SUM('Data Input'!$J17)&gt;0,H24/H$29,"na")</f>
        <v>na</v>
      </c>
      <c r="I11" s="56" t="str">
        <f>IF(SUM('Data Input'!$J17)&gt;0,I24/I$29,"na")</f>
        <v>na</v>
      </c>
      <c r="J11" s="77" t="str">
        <f>'Data Input'!K17</f>
        <v/>
      </c>
    </row>
    <row r="12" spans="1:11" ht="21" customHeight="1">
      <c r="A12" s="80" t="str">
        <f>'Data Input'!A18</f>
        <v>[Subgroup 7]</v>
      </c>
      <c r="B12" s="56" t="str">
        <f>IF(SUM('Data Input'!$J18)&gt;0,B25/B$29,"na")</f>
        <v>na</v>
      </c>
      <c r="C12" s="56" t="str">
        <f>IF(SUM('Data Input'!$J18)&gt;0,C25/C$29,"na")</f>
        <v>na</v>
      </c>
      <c r="D12" s="56" t="str">
        <f>IF(SUM('Data Input'!$J18)&gt;0,D25/D$29,"na")</f>
        <v>na</v>
      </c>
      <c r="E12" s="56" t="str">
        <f>IF(SUM('Data Input'!$J18)&gt;0,E25/E$29,"na")</f>
        <v>na</v>
      </c>
      <c r="F12" s="56" t="str">
        <f>IF(SUM('Data Input'!$J18)&gt;0,F25/F$29,"na")</f>
        <v>na</v>
      </c>
      <c r="G12" s="56" t="str">
        <f>IF(SUM('Data Input'!$J18)&gt;0,G25/G$29,"na")</f>
        <v>na</v>
      </c>
      <c r="H12" s="56" t="str">
        <f>IF(SUM('Data Input'!$J18)&gt;0,H25/H$29,"na")</f>
        <v>na</v>
      </c>
      <c r="I12" s="56" t="str">
        <f>IF(SUM('Data Input'!$J18)&gt;0,I25/I$29,"na")</f>
        <v>na</v>
      </c>
      <c r="J12" s="77" t="str">
        <f>'Data Input'!K18</f>
        <v/>
      </c>
    </row>
    <row r="13" spans="1:11" ht="21" customHeight="1">
      <c r="A13" s="80" t="str">
        <f>'Data Input'!A19</f>
        <v>[Subgroup 8]</v>
      </c>
      <c r="B13" s="56" t="str">
        <f>IF(SUM('Data Input'!$J19)&gt;0,B26/B$29,"na")</f>
        <v>na</v>
      </c>
      <c r="C13" s="56" t="str">
        <f>IF(SUM('Data Input'!$J19)&gt;0,C26/C$29,"na")</f>
        <v>na</v>
      </c>
      <c r="D13" s="56" t="str">
        <f>IF(SUM('Data Input'!$J19)&gt;0,D26/D$29,"na")</f>
        <v>na</v>
      </c>
      <c r="E13" s="56" t="str">
        <f>IF(SUM('Data Input'!$J19)&gt;0,E26/E$29,"na")</f>
        <v>na</v>
      </c>
      <c r="F13" s="56" t="str">
        <f>IF(SUM('Data Input'!$J19)&gt;0,F26/F$29,"na")</f>
        <v>na</v>
      </c>
      <c r="G13" s="56" t="str">
        <f>IF(SUM('Data Input'!$J19)&gt;0,G26/G$29,"na")</f>
        <v>na</v>
      </c>
      <c r="H13" s="56" t="str">
        <f>IF(SUM('Data Input'!$J19)&gt;0,H26/H$29,"na")</f>
        <v>na</v>
      </c>
      <c r="I13" s="56" t="str">
        <f>IF(SUM('Data Input'!$J19)&gt;0,I26/I$29,"na")</f>
        <v>na</v>
      </c>
      <c r="J13" s="77" t="str">
        <f>'Data Input'!K19</f>
        <v/>
      </c>
    </row>
    <row r="14" spans="1:11" ht="21" customHeight="1">
      <c r="A14" s="80" t="str">
        <f>'Data Input'!A20</f>
        <v>[Subgroup 9]</v>
      </c>
      <c r="B14" s="56" t="str">
        <f>IF(SUM('Data Input'!$J20)&gt;0,B27/B$29,"na")</f>
        <v>na</v>
      </c>
      <c r="C14" s="56" t="str">
        <f>IF(SUM('Data Input'!$J20)&gt;0,C27/C$29,"na")</f>
        <v>na</v>
      </c>
      <c r="D14" s="56" t="str">
        <f>IF(SUM('Data Input'!$J20)&gt;0,D27/D$29,"na")</f>
        <v>na</v>
      </c>
      <c r="E14" s="56" t="str">
        <f>IF(SUM('Data Input'!$J20)&gt;0,E27/E$29,"na")</f>
        <v>na</v>
      </c>
      <c r="F14" s="56" t="str">
        <f>IF(SUM('Data Input'!$J20)&gt;0,F27/F$29,"na")</f>
        <v>na</v>
      </c>
      <c r="G14" s="56" t="str">
        <f>IF(SUM('Data Input'!$J20)&gt;0,G27/G$29,"na")</f>
        <v>na</v>
      </c>
      <c r="H14" s="56" t="str">
        <f>IF(SUM('Data Input'!$J20)&gt;0,H27/H$29,"na")</f>
        <v>na</v>
      </c>
      <c r="I14" s="56" t="str">
        <f>IF(SUM('Data Input'!$J20)&gt;0,I27/I$29,"na")</f>
        <v>na</v>
      </c>
      <c r="J14" s="77" t="str">
        <f>'Data Input'!K20</f>
        <v/>
      </c>
    </row>
    <row r="15" spans="1:11" ht="15.75">
      <c r="A15" s="81" t="str">
        <f>'Data Input'!A21</f>
        <v>[Subgroup 10]</v>
      </c>
      <c r="B15" s="56" t="str">
        <f>IF(SUM('Data Input'!$J21)&gt;0,B28/B$29,"na")</f>
        <v>na</v>
      </c>
      <c r="C15" s="56" t="str">
        <f>IF(SUM('Data Input'!$J21)&gt;0,C28/C$29,"na")</f>
        <v>na</v>
      </c>
      <c r="D15" s="56" t="str">
        <f>IF(SUM('Data Input'!$J21)&gt;0,D28/D$29,"na")</f>
        <v>na</v>
      </c>
      <c r="E15" s="56" t="str">
        <f>IF(SUM('Data Input'!$J21)&gt;0,E28/E$29,"na")</f>
        <v>na</v>
      </c>
      <c r="F15" s="56" t="str">
        <f>IF(SUM('Data Input'!$J21)&gt;0,F28/F$29,"na")</f>
        <v>na</v>
      </c>
      <c r="G15" s="56" t="str">
        <f>IF(SUM('Data Input'!$J21)&gt;0,G28/G$29,"na")</f>
        <v>na</v>
      </c>
      <c r="H15" s="56" t="str">
        <f>IF(SUM('Data Input'!$J21)&gt;0,H28/H$29,"na")</f>
        <v>na</v>
      </c>
      <c r="I15" s="56" t="str">
        <f>IF(SUM('Data Input'!$J21)&gt;0,I28/I$29,"na")</f>
        <v>na</v>
      </c>
      <c r="J15" s="78" t="str">
        <f>'Data Input'!K21</f>
        <v/>
      </c>
    </row>
    <row r="16" spans="1:11" ht="41.1" customHeight="1" thickBot="1">
      <c r="A16" s="4" t="s">
        <v>7</v>
      </c>
    </row>
    <row r="17" spans="1:10" ht="18.75">
      <c r="A17" s="20"/>
      <c r="B17" s="146" t="s">
        <v>4</v>
      </c>
      <c r="C17" s="147"/>
      <c r="D17" s="147"/>
      <c r="E17" s="147"/>
      <c r="F17" s="147"/>
      <c r="G17" s="147"/>
      <c r="H17" s="147"/>
      <c r="I17" s="147"/>
      <c r="J17" s="21"/>
    </row>
    <row r="18" spans="1:10" ht="16.5" thickBot="1">
      <c r="A18" s="22" t="s">
        <v>3</v>
      </c>
      <c r="B18" s="23" t="str">
        <f t="shared" ref="B18:I18" si="0">B4</f>
        <v>[ESL #1]</v>
      </c>
      <c r="C18" s="23" t="str">
        <f t="shared" si="0"/>
        <v>[ESL #2]</v>
      </c>
      <c r="D18" s="23" t="str">
        <f t="shared" si="0"/>
        <v>[ESL #3]</v>
      </c>
      <c r="E18" s="23" t="str">
        <f t="shared" si="0"/>
        <v>[ESL #4]</v>
      </c>
      <c r="F18" s="23" t="str">
        <f t="shared" si="0"/>
        <v>[ESL #5]</v>
      </c>
      <c r="G18" s="23" t="str">
        <f t="shared" si="0"/>
        <v>[ESL #6]</v>
      </c>
      <c r="H18" s="23" t="str">
        <f t="shared" si="0"/>
        <v>[ESL #7]</v>
      </c>
      <c r="I18" s="23" t="str">
        <f t="shared" si="0"/>
        <v>[ESL #8]</v>
      </c>
      <c r="J18" s="24" t="s">
        <v>6</v>
      </c>
    </row>
    <row r="19" spans="1:10">
      <c r="A19" s="49" t="str">
        <f>A6</f>
        <v>[Subgroup 1]</v>
      </c>
      <c r="B19" s="46" t="str">
        <f>'PPG-1'!B19</f>
        <v>na</v>
      </c>
      <c r="C19" s="26" t="str">
        <f>'PPG-1'!C19</f>
        <v>na</v>
      </c>
      <c r="D19" s="26" t="str">
        <f>'PPG-1'!D19</f>
        <v>na</v>
      </c>
      <c r="E19" s="26" t="str">
        <f>'PPG-1'!E19</f>
        <v>na</v>
      </c>
      <c r="F19" s="26" t="str">
        <f>'PPG-1'!F19</f>
        <v>na</v>
      </c>
      <c r="G19" s="26" t="str">
        <f>'PPG-1'!G19</f>
        <v>na</v>
      </c>
      <c r="H19" s="26" t="str">
        <f>'PPG-1'!H19</f>
        <v>na</v>
      </c>
      <c r="I19" s="39" t="str">
        <f>'PPG-1'!I19</f>
        <v>na</v>
      </c>
      <c r="J19" s="42">
        <f>SUM('Data Input'!B12:I12)</f>
        <v>0</v>
      </c>
    </row>
    <row r="20" spans="1:10">
      <c r="A20" s="50" t="str">
        <f t="shared" ref="A20:A28" si="1">A7</f>
        <v>[Subgroup 2]</v>
      </c>
      <c r="B20" s="47" t="str">
        <f>'PPG-1'!B20</f>
        <v>na</v>
      </c>
      <c r="C20" s="30" t="str">
        <f>'PPG-1'!C20</f>
        <v>na</v>
      </c>
      <c r="D20" s="30" t="str">
        <f>'PPG-1'!D20</f>
        <v>na</v>
      </c>
      <c r="E20" s="30" t="str">
        <f>'PPG-1'!E20</f>
        <v>na</v>
      </c>
      <c r="F20" s="30" t="str">
        <f>'PPG-1'!F20</f>
        <v>na</v>
      </c>
      <c r="G20" s="30" t="str">
        <f>'PPG-1'!G20</f>
        <v>na</v>
      </c>
      <c r="H20" s="30" t="str">
        <f>'PPG-1'!H20</f>
        <v>na</v>
      </c>
      <c r="I20" s="40" t="str">
        <f>'PPG-1'!I20</f>
        <v>na</v>
      </c>
      <c r="J20" s="43">
        <f>SUM('Data Input'!B13:I13)</f>
        <v>0</v>
      </c>
    </row>
    <row r="21" spans="1:10">
      <c r="A21" s="50" t="str">
        <f t="shared" si="1"/>
        <v>[Subgroup 3]</v>
      </c>
      <c r="B21" s="47" t="str">
        <f>'PPG-1'!B21</f>
        <v>na</v>
      </c>
      <c r="C21" s="30" t="str">
        <f>'PPG-1'!C21</f>
        <v>na</v>
      </c>
      <c r="D21" s="30" t="str">
        <f>'PPG-1'!D21</f>
        <v>na</v>
      </c>
      <c r="E21" s="30" t="str">
        <f>'PPG-1'!E21</f>
        <v>na</v>
      </c>
      <c r="F21" s="30" t="str">
        <f>'PPG-1'!F21</f>
        <v>na</v>
      </c>
      <c r="G21" s="30" t="str">
        <f>'PPG-1'!G21</f>
        <v>na</v>
      </c>
      <c r="H21" s="30" t="str">
        <f>'PPG-1'!H21</f>
        <v>na</v>
      </c>
      <c r="I21" s="40" t="str">
        <f>'PPG-1'!I21</f>
        <v>na</v>
      </c>
      <c r="J21" s="43">
        <f>SUM('Data Input'!B14:I14)</f>
        <v>0</v>
      </c>
    </row>
    <row r="22" spans="1:10">
      <c r="A22" s="50" t="str">
        <f t="shared" si="1"/>
        <v>[Subgroup 4]</v>
      </c>
      <c r="B22" s="47" t="str">
        <f>'PPG-1'!B22</f>
        <v>na</v>
      </c>
      <c r="C22" s="30" t="str">
        <f>'PPG-1'!C22</f>
        <v>na</v>
      </c>
      <c r="D22" s="30" t="str">
        <f>'PPG-1'!D22</f>
        <v>na</v>
      </c>
      <c r="E22" s="30" t="str">
        <f>'PPG-1'!E22</f>
        <v>na</v>
      </c>
      <c r="F22" s="30" t="str">
        <f>'PPG-1'!F22</f>
        <v>na</v>
      </c>
      <c r="G22" s="30" t="str">
        <f>'PPG-1'!G22</f>
        <v>na</v>
      </c>
      <c r="H22" s="30" t="str">
        <f>'PPG-1'!H22</f>
        <v>na</v>
      </c>
      <c r="I22" s="40" t="str">
        <f>'PPG-1'!I22</f>
        <v>na</v>
      </c>
      <c r="J22" s="43">
        <f>SUM('Data Input'!B15:I15)</f>
        <v>0</v>
      </c>
    </row>
    <row r="23" spans="1:10">
      <c r="A23" s="50" t="str">
        <f t="shared" si="1"/>
        <v>[Subgroup 5]</v>
      </c>
      <c r="B23" s="47" t="str">
        <f>'PPG-1'!B23</f>
        <v>na</v>
      </c>
      <c r="C23" s="30" t="str">
        <f>'PPG-1'!C23</f>
        <v>na</v>
      </c>
      <c r="D23" s="30" t="str">
        <f>'PPG-1'!D23</f>
        <v>na</v>
      </c>
      <c r="E23" s="30" t="str">
        <f>'PPG-1'!E23</f>
        <v>na</v>
      </c>
      <c r="F23" s="30" t="str">
        <f>'PPG-1'!F23</f>
        <v>na</v>
      </c>
      <c r="G23" s="30" t="str">
        <f>'PPG-1'!G23</f>
        <v>na</v>
      </c>
      <c r="H23" s="30" t="str">
        <f>'PPG-1'!H23</f>
        <v>na</v>
      </c>
      <c r="I23" s="40" t="str">
        <f>'PPG-1'!I23</f>
        <v>na</v>
      </c>
      <c r="J23" s="43">
        <f>SUM('Data Input'!B16:I16)</f>
        <v>0</v>
      </c>
    </row>
    <row r="24" spans="1:10">
      <c r="A24" s="50" t="str">
        <f t="shared" si="1"/>
        <v>[Subgroup 6]</v>
      </c>
      <c r="B24" s="47" t="str">
        <f>'PPG-1'!B24</f>
        <v>na</v>
      </c>
      <c r="C24" s="30" t="str">
        <f>'PPG-1'!C24</f>
        <v>na</v>
      </c>
      <c r="D24" s="30" t="str">
        <f>'PPG-1'!D24</f>
        <v>na</v>
      </c>
      <c r="E24" s="30" t="str">
        <f>'PPG-1'!E24</f>
        <v>na</v>
      </c>
      <c r="F24" s="30" t="str">
        <f>'PPG-1'!F24</f>
        <v>na</v>
      </c>
      <c r="G24" s="30" t="str">
        <f>'PPG-1'!G24</f>
        <v>na</v>
      </c>
      <c r="H24" s="30" t="str">
        <f>'PPG-1'!H24</f>
        <v>na</v>
      </c>
      <c r="I24" s="40" t="str">
        <f>'PPG-1'!I24</f>
        <v>na</v>
      </c>
      <c r="J24" s="43">
        <f>SUM('Data Input'!B17:I17)</f>
        <v>0</v>
      </c>
    </row>
    <row r="25" spans="1:10">
      <c r="A25" s="50" t="str">
        <f t="shared" si="1"/>
        <v>[Subgroup 7]</v>
      </c>
      <c r="B25" s="47" t="str">
        <f>'PPG-1'!B25</f>
        <v>na</v>
      </c>
      <c r="C25" s="30" t="str">
        <f>'PPG-1'!C25</f>
        <v>na</v>
      </c>
      <c r="D25" s="30" t="str">
        <f>'PPG-1'!D25</f>
        <v>na</v>
      </c>
      <c r="E25" s="30" t="str">
        <f>'PPG-1'!E25</f>
        <v>na</v>
      </c>
      <c r="F25" s="30" t="str">
        <f>'PPG-1'!F25</f>
        <v>na</v>
      </c>
      <c r="G25" s="30" t="str">
        <f>'PPG-1'!G25</f>
        <v>na</v>
      </c>
      <c r="H25" s="30" t="str">
        <f>'PPG-1'!H25</f>
        <v>na</v>
      </c>
      <c r="I25" s="40" t="str">
        <f>'PPG-1'!I25</f>
        <v>na</v>
      </c>
      <c r="J25" s="43">
        <f>SUM('Data Input'!B18:I18)</f>
        <v>0</v>
      </c>
    </row>
    <row r="26" spans="1:10">
      <c r="A26" s="50" t="str">
        <f t="shared" si="1"/>
        <v>[Subgroup 8]</v>
      </c>
      <c r="B26" s="47" t="str">
        <f>'PPG-1'!B26</f>
        <v>na</v>
      </c>
      <c r="C26" s="30" t="str">
        <f>'PPG-1'!C26</f>
        <v>na</v>
      </c>
      <c r="D26" s="30" t="str">
        <f>'PPG-1'!D26</f>
        <v>na</v>
      </c>
      <c r="E26" s="30" t="str">
        <f>'PPG-1'!E26</f>
        <v>na</v>
      </c>
      <c r="F26" s="30" t="str">
        <f>'PPG-1'!F26</f>
        <v>na</v>
      </c>
      <c r="G26" s="30" t="str">
        <f>'PPG-1'!G26</f>
        <v>na</v>
      </c>
      <c r="H26" s="30" t="str">
        <f>'PPG-1'!H26</f>
        <v>na</v>
      </c>
      <c r="I26" s="40" t="str">
        <f>'PPG-1'!I26</f>
        <v>na</v>
      </c>
      <c r="J26" s="43">
        <f>SUM('Data Input'!B19:I19)</f>
        <v>0</v>
      </c>
    </row>
    <row r="27" spans="1:10">
      <c r="A27" s="50" t="str">
        <f t="shared" si="1"/>
        <v>[Subgroup 9]</v>
      </c>
      <c r="B27" s="47" t="str">
        <f>'PPG-1'!B27</f>
        <v>na</v>
      </c>
      <c r="C27" s="30" t="str">
        <f>'PPG-1'!C27</f>
        <v>na</v>
      </c>
      <c r="D27" s="30" t="str">
        <f>'PPG-1'!D27</f>
        <v>na</v>
      </c>
      <c r="E27" s="30" t="str">
        <f>'PPG-1'!E27</f>
        <v>na</v>
      </c>
      <c r="F27" s="30" t="str">
        <f>'PPG-1'!F27</f>
        <v>na</v>
      </c>
      <c r="G27" s="30" t="str">
        <f>'PPG-1'!G27</f>
        <v>na</v>
      </c>
      <c r="H27" s="30" t="str">
        <f>'PPG-1'!H27</f>
        <v>na</v>
      </c>
      <c r="I27" s="40" t="str">
        <f>'PPG-1'!I27</f>
        <v>na</v>
      </c>
      <c r="J27" s="43">
        <f>SUM('Data Input'!B20:I20)</f>
        <v>0</v>
      </c>
    </row>
    <row r="28" spans="1:10" ht="15.75" thickBot="1">
      <c r="A28" s="51" t="str">
        <f t="shared" si="1"/>
        <v>[Subgroup 10]</v>
      </c>
      <c r="B28" s="48" t="str">
        <f>'PPG-1'!B28</f>
        <v>na</v>
      </c>
      <c r="C28" s="38" t="str">
        <f>'PPG-1'!C28</f>
        <v>na</v>
      </c>
      <c r="D28" s="38" t="str">
        <f>'PPG-1'!D28</f>
        <v>na</v>
      </c>
      <c r="E28" s="38" t="str">
        <f>'PPG-1'!E28</f>
        <v>na</v>
      </c>
      <c r="F28" s="38" t="str">
        <f>'PPG-1'!F28</f>
        <v>na</v>
      </c>
      <c r="G28" s="38" t="str">
        <f>'PPG-1'!G28</f>
        <v>na</v>
      </c>
      <c r="H28" s="38" t="str">
        <f>'PPG-1'!H28</f>
        <v>na</v>
      </c>
      <c r="I28" s="41" t="str">
        <f>'PPG-1'!I28</f>
        <v>na</v>
      </c>
      <c r="J28" s="44">
        <f>SUM('Data Input'!B21:I21)</f>
        <v>0</v>
      </c>
    </row>
    <row r="29" spans="1:10" ht="15.75" thickBot="1">
      <c r="A29" s="52" t="s">
        <v>11</v>
      </c>
      <c r="B29" s="53" t="e">
        <f>SUM('Data Input'!B12:B21)/SUM($J19:$J28)</f>
        <v>#DIV/0!</v>
      </c>
      <c r="C29" s="54" t="e">
        <f>SUM('Data Input'!C12:C21)/SUM($J19:$J28)</f>
        <v>#DIV/0!</v>
      </c>
      <c r="D29" s="54" t="e">
        <f>SUM('Data Input'!D12:D21)/SUM($J19:$J28)</f>
        <v>#DIV/0!</v>
      </c>
      <c r="E29" s="54" t="e">
        <f>SUM('Data Input'!E12:E21)/SUM($J19:$J28)</f>
        <v>#DIV/0!</v>
      </c>
      <c r="F29" s="54" t="e">
        <f>SUM('Data Input'!F12:F21)/SUM($J19:$J28)</f>
        <v>#DIV/0!</v>
      </c>
      <c r="G29" s="54" t="e">
        <f>SUM('Data Input'!G12:G21)/SUM($J19:$J28)</f>
        <v>#DIV/0!</v>
      </c>
      <c r="H29" s="54" t="e">
        <f>SUM('Data Input'!H12:H21)/SUM($J19:$J28)</f>
        <v>#DIV/0!</v>
      </c>
      <c r="I29" s="55" t="e">
        <f>SUM('Data Input'!I12:I21)/SUM($J19:$J28)</f>
        <v>#DIV/0!</v>
      </c>
      <c r="J29" s="45"/>
    </row>
  </sheetData>
  <sheetProtection algorithmName="SHA-512" hashValue="79oPboL+dVeWCNz/7zgm8sQeRY1CDjO7FgLi3xauLe1qthljnaSTKBJS/rpwympkowOblvR4mxjvTyVLn0UZPQ==" saltValue="Prwwy7jMlIGqjoJ+p0WxWA==" spinCount="100000" sheet="1" objects="1" scenarios="1"/>
  <mergeCells count="3">
    <mergeCell ref="A2:K2"/>
    <mergeCell ref="B3:I3"/>
    <mergeCell ref="B17:I17"/>
  </mergeCells>
  <conditionalFormatting sqref="B6:I15">
    <cfRule type="containsText" dxfId="10" priority="1" stopIfTrue="1" operator="containsText" text="na">
      <formula>NOT(ISERROR(SEARCH("na",B6)))</formula>
    </cfRule>
    <cfRule type="cellIs" dxfId="9" priority="12" operator="greaterThan">
      <formula>1.25</formula>
    </cfRule>
    <cfRule type="cellIs" dxfId="8" priority="13" stopIfTrue="1" operator="lessThan">
      <formula>0.85</formula>
    </cfRule>
  </conditionalFormatting>
  <conditionalFormatting sqref="J6:J15">
    <cfRule type="containsText" dxfId="7" priority="10" stopIfTrue="1" operator="containsText" text="Large Sample">
      <formula>NOT(ISERROR(SEARCH("Large Sample",J6)))</formula>
    </cfRule>
    <cfRule type="cellIs" dxfId="6" priority="11" stopIfTrue="1" operator="equal">
      <formula>"Small Sample"</formula>
    </cfRule>
  </conditionalFormatting>
  <dataValidations count="1">
    <dataValidation allowBlank="1" showInputMessage="1" showErrorMessage="1" prompt="Row 5 left intentionally blank for formulaic purposes" sqref="A5" xr:uid="{301A89B1-52F7-874A-BF25-D8161E4DB087}"/>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7" id="{705D0558-354E-6249-9323-04D884A7CF83}">
            <x14:iconSet iconSet="3Symbols2" custom="1">
              <x14:cfvo type="percent">
                <xm:f>0</xm:f>
              </x14:cfvo>
              <x14:cfvo type="num" gte="0">
                <xm:f>0.85</xm:f>
              </x14:cfvo>
              <x14:cfvo type="num" gte="0">
                <xm:f>1.25</xm:f>
              </x14:cfvo>
              <x14:cfIcon iconSet="3Symbols2" iconId="0"/>
              <x14:cfIcon iconSet="NoIcons" iconId="0"/>
              <x14:cfIcon iconSet="3Symbols2" iconId="2"/>
            </x14:iconSet>
          </x14:cfRule>
          <xm:sqref>B6:I15</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B296E-9212-4AA8-BF40-16C8632A18B8}">
  <dimension ref="A1:L17"/>
  <sheetViews>
    <sheetView topLeftCell="A2" workbookViewId="0">
      <selection activeCell="A5" sqref="A5"/>
    </sheetView>
  </sheetViews>
  <sheetFormatPr defaultColWidth="21.42578125" defaultRowHeight="15"/>
  <cols>
    <col min="1" max="1" width="24" customWidth="1"/>
    <col min="2" max="11" width="14.28515625" customWidth="1"/>
    <col min="12" max="12" width="12.85546875" style="70" bestFit="1" customWidth="1"/>
  </cols>
  <sheetData>
    <row r="1" spans="1:12" ht="26.25" customHeight="1">
      <c r="A1" s="64" t="s">
        <v>14</v>
      </c>
      <c r="B1" s="65"/>
      <c r="C1" s="65"/>
      <c r="D1" s="65"/>
      <c r="E1" s="65"/>
      <c r="F1" s="65"/>
      <c r="G1" s="65"/>
      <c r="H1" s="65"/>
      <c r="I1" s="65"/>
      <c r="J1" s="65"/>
      <c r="K1" s="65"/>
    </row>
    <row r="2" spans="1:12" ht="83.25" customHeight="1">
      <c r="A2" s="156" t="s">
        <v>50</v>
      </c>
      <c r="B2" s="152"/>
      <c r="C2" s="152"/>
      <c r="D2" s="152"/>
      <c r="E2" s="152"/>
      <c r="F2" s="152"/>
      <c r="G2" s="152"/>
      <c r="H2" s="152"/>
      <c r="I2" s="152"/>
      <c r="J2" s="152"/>
      <c r="K2" s="152"/>
    </row>
    <row r="3" spans="1:12" ht="48" customHeight="1" thickBot="1">
      <c r="A3" s="59" t="s">
        <v>7</v>
      </c>
    </row>
    <row r="4" spans="1:12" ht="25.5" customHeight="1">
      <c r="A4" s="12"/>
      <c r="B4" s="159" t="s">
        <v>4</v>
      </c>
      <c r="C4" s="160"/>
      <c r="D4" s="160"/>
      <c r="E4" s="160"/>
      <c r="F4" s="160"/>
      <c r="G4" s="160"/>
      <c r="H4" s="160"/>
      <c r="I4" s="161"/>
      <c r="J4" s="60"/>
      <c r="K4" s="71"/>
      <c r="L4"/>
    </row>
    <row r="5" spans="1:12" ht="36" customHeight="1">
      <c r="A5" s="5" t="s">
        <v>3</v>
      </c>
      <c r="B5" s="15" t="str">
        <f>'Data Input'!B10</f>
        <v>[ESL #1]</v>
      </c>
      <c r="C5" s="16" t="str">
        <f>'Data Input'!C10</f>
        <v>[ESL #2]</v>
      </c>
      <c r="D5" s="16" t="str">
        <f>'Data Input'!D10</f>
        <v>[ESL #3]</v>
      </c>
      <c r="E5" s="16" t="str">
        <f>'Data Input'!E10</f>
        <v>[ESL #4]</v>
      </c>
      <c r="F5" s="16" t="str">
        <f>'Data Input'!F10</f>
        <v>[ESL #5]</v>
      </c>
      <c r="G5" s="16" t="str">
        <f>'Data Input'!G10</f>
        <v>[ESL #6]</v>
      </c>
      <c r="H5" s="16" t="str">
        <f>'Data Input'!H10</f>
        <v>[ESL #7]</v>
      </c>
      <c r="I5" s="61" t="str">
        <f>'Data Input'!I10</f>
        <v>[ESL #8]</v>
      </c>
      <c r="J5" s="9" t="s">
        <v>6</v>
      </c>
      <c r="K5" s="138" t="s">
        <v>55</v>
      </c>
      <c r="L5"/>
    </row>
    <row r="6" spans="1:12" ht="16.5" thickBot="1">
      <c r="A6" s="87" t="s">
        <v>15</v>
      </c>
      <c r="B6" s="129">
        <f t="shared" ref="B6:I6" si="0">B17*0.8</f>
        <v>0</v>
      </c>
      <c r="C6" s="130">
        <f t="shared" si="0"/>
        <v>0</v>
      </c>
      <c r="D6" s="130">
        <f t="shared" si="0"/>
        <v>0</v>
      </c>
      <c r="E6" s="130">
        <f t="shared" si="0"/>
        <v>0</v>
      </c>
      <c r="F6" s="130">
        <f t="shared" si="0"/>
        <v>0</v>
      </c>
      <c r="G6" s="130">
        <f t="shared" si="0"/>
        <v>0</v>
      </c>
      <c r="H6" s="130">
        <f t="shared" si="0"/>
        <v>0</v>
      </c>
      <c r="I6" s="131">
        <f t="shared" si="0"/>
        <v>0</v>
      </c>
      <c r="J6" s="88"/>
      <c r="K6" s="132"/>
    </row>
    <row r="7" spans="1:12" ht="20.25" customHeight="1">
      <c r="A7" s="79" t="str">
        <f>'Data Input'!A12</f>
        <v>[Subgroup 1]</v>
      </c>
      <c r="B7" s="18" t="str">
        <f>IF(SUM('Data Input'!$J12)&gt;0,'PPG-1'!B19,"na")</f>
        <v>na</v>
      </c>
      <c r="C7" s="18" t="str">
        <f>IF(SUM('Data Input'!$J12)&gt;0,'PPG-1'!C19,"na")</f>
        <v>na</v>
      </c>
      <c r="D7" s="18" t="str">
        <f>IF(SUM('Data Input'!$J12)&gt;0,'PPG-1'!D19,"na")</f>
        <v>na</v>
      </c>
      <c r="E7" s="18" t="str">
        <f>IF(SUM('Data Input'!$J12)&gt;0,'PPG-1'!E19,"na")</f>
        <v>na</v>
      </c>
      <c r="F7" s="18" t="str">
        <f>IF(SUM('Data Input'!$J12)&gt;0,'PPG-1'!F19,"na")</f>
        <v>na</v>
      </c>
      <c r="G7" s="18" t="str">
        <f>IF(SUM('Data Input'!$J12)&gt;0,'PPG-1'!G19,"na")</f>
        <v>na</v>
      </c>
      <c r="H7" s="18" t="str">
        <f>IF(SUM('Data Input'!$J12)&gt;0,'PPG-1'!H19,"na")</f>
        <v>na</v>
      </c>
      <c r="I7" s="18" t="str">
        <f>IF(SUM('Data Input'!$J12)&gt;0,'PPG-1'!I19,"na")</f>
        <v>na</v>
      </c>
      <c r="J7" s="95">
        <f>SUM('Data Input'!B12:I12)</f>
        <v>0</v>
      </c>
      <c r="K7" s="73" t="str">
        <f>'Data Input'!K12</f>
        <v/>
      </c>
      <c r="L7"/>
    </row>
    <row r="8" spans="1:12" ht="25.5" customHeight="1">
      <c r="A8" s="80" t="str">
        <f>'Data Input'!A13</f>
        <v>[Subgroup 2]</v>
      </c>
      <c r="B8" s="18" t="str">
        <f>IF(SUM('Data Input'!$J13)&gt;0,'PPG-1'!B20,"na")</f>
        <v>na</v>
      </c>
      <c r="C8" s="18" t="str">
        <f>IF(SUM('Data Input'!$J13)&gt;0,'PPG-1'!C20,"na")</f>
        <v>na</v>
      </c>
      <c r="D8" s="18" t="str">
        <f>IF(SUM('Data Input'!$J13)&gt;0,'PPG-1'!D20,"na")</f>
        <v>na</v>
      </c>
      <c r="E8" s="18" t="str">
        <f>IF(SUM('Data Input'!$J13)&gt;0,'PPG-1'!E20,"na")</f>
        <v>na</v>
      </c>
      <c r="F8" s="18" t="str">
        <f>IF(SUM('Data Input'!$J13)&gt;0,'PPG-1'!F20,"na")</f>
        <v>na</v>
      </c>
      <c r="G8" s="18" t="str">
        <f>IF(SUM('Data Input'!$J13)&gt;0,'PPG-1'!G20,"na")</f>
        <v>na</v>
      </c>
      <c r="H8" s="18" t="str">
        <f>IF(SUM('Data Input'!$J13)&gt;0,'PPG-1'!H20,"na")</f>
        <v>na</v>
      </c>
      <c r="I8" s="18" t="str">
        <f>IF(SUM('Data Input'!$J13)&gt;0,'PPG-1'!I20,"na")</f>
        <v>na</v>
      </c>
      <c r="J8" s="106">
        <f>SUM('Data Input'!B13:I13)</f>
        <v>0</v>
      </c>
      <c r="K8" s="74" t="str">
        <f>'Data Input'!K13</f>
        <v/>
      </c>
      <c r="L8"/>
    </row>
    <row r="9" spans="1:12" ht="25.5" customHeight="1">
      <c r="A9" s="80" t="str">
        <f>'Data Input'!A14</f>
        <v>[Subgroup 3]</v>
      </c>
      <c r="B9" s="18" t="str">
        <f>IF(SUM('Data Input'!$J14)&gt;0,'PPG-1'!B21,"na")</f>
        <v>na</v>
      </c>
      <c r="C9" s="18" t="str">
        <f>IF(SUM('Data Input'!$J14)&gt;0,'PPG-1'!C21,"na")</f>
        <v>na</v>
      </c>
      <c r="D9" s="18" t="str">
        <f>IF(SUM('Data Input'!$J14)&gt;0,'PPG-1'!D21,"na")</f>
        <v>na</v>
      </c>
      <c r="E9" s="18" t="str">
        <f>IF(SUM('Data Input'!$J14)&gt;0,'PPG-1'!E21,"na")</f>
        <v>na</v>
      </c>
      <c r="F9" s="18" t="str">
        <f>IF(SUM('Data Input'!$J14)&gt;0,'PPG-1'!F21,"na")</f>
        <v>na</v>
      </c>
      <c r="G9" s="18" t="str">
        <f>IF(SUM('Data Input'!$J14)&gt;0,'PPG-1'!G21,"na")</f>
        <v>na</v>
      </c>
      <c r="H9" s="18" t="str">
        <f>IF(SUM('Data Input'!$J14)&gt;0,'PPG-1'!H21,"na")</f>
        <v>na</v>
      </c>
      <c r="I9" s="18" t="str">
        <f>IF(SUM('Data Input'!$J14)&gt;0,'PPG-1'!I21,"na")</f>
        <v>na</v>
      </c>
      <c r="J9" s="106">
        <f>SUM('Data Input'!B14:I14)</f>
        <v>0</v>
      </c>
      <c r="K9" s="74" t="str">
        <f>'Data Input'!K14</f>
        <v/>
      </c>
      <c r="L9"/>
    </row>
    <row r="10" spans="1:12" ht="25.5" customHeight="1">
      <c r="A10" s="80" t="str">
        <f>'Data Input'!A15</f>
        <v>[Subgroup 4]</v>
      </c>
      <c r="B10" s="18" t="str">
        <f>IF(SUM('Data Input'!$J15)&gt;0,'PPG-1'!B22,"na")</f>
        <v>na</v>
      </c>
      <c r="C10" s="18" t="str">
        <f>IF(SUM('Data Input'!$J15)&gt;0,'PPG-1'!C22,"na")</f>
        <v>na</v>
      </c>
      <c r="D10" s="18" t="str">
        <f>IF(SUM('Data Input'!$J15)&gt;0,'PPG-1'!D22,"na")</f>
        <v>na</v>
      </c>
      <c r="E10" s="18" t="str">
        <f>IF(SUM('Data Input'!$J15)&gt;0,'PPG-1'!E22,"na")</f>
        <v>na</v>
      </c>
      <c r="F10" s="18" t="str">
        <f>IF(SUM('Data Input'!$J15)&gt;0,'PPG-1'!F22,"na")</f>
        <v>na</v>
      </c>
      <c r="G10" s="18" t="str">
        <f>IF(SUM('Data Input'!$J15)&gt;0,'PPG-1'!G22,"na")</f>
        <v>na</v>
      </c>
      <c r="H10" s="18" t="str">
        <f>IF(SUM('Data Input'!$J15)&gt;0,'PPG-1'!H22,"na")</f>
        <v>na</v>
      </c>
      <c r="I10" s="18" t="str">
        <f>IF(SUM('Data Input'!$J15)&gt;0,'PPG-1'!I22,"na")</f>
        <v>na</v>
      </c>
      <c r="J10" s="106">
        <f>SUM('Data Input'!B15:I15)</f>
        <v>0</v>
      </c>
      <c r="K10" s="74" t="str">
        <f>'Data Input'!K15</f>
        <v/>
      </c>
      <c r="L10"/>
    </row>
    <row r="11" spans="1:12" ht="25.5" customHeight="1">
      <c r="A11" s="80" t="str">
        <f>'Data Input'!A16</f>
        <v>[Subgroup 5]</v>
      </c>
      <c r="B11" s="18" t="str">
        <f>IF(SUM('Data Input'!$J16)&gt;0,'PPG-1'!B23,"na")</f>
        <v>na</v>
      </c>
      <c r="C11" s="18" t="str">
        <f>IF(SUM('Data Input'!$J16)&gt;0,'PPG-1'!C23,"na")</f>
        <v>na</v>
      </c>
      <c r="D11" s="18" t="str">
        <f>IF(SUM('Data Input'!$J16)&gt;0,'PPG-1'!D23,"na")</f>
        <v>na</v>
      </c>
      <c r="E11" s="18" t="str">
        <f>IF(SUM('Data Input'!$J16)&gt;0,'PPG-1'!E23,"na")</f>
        <v>na</v>
      </c>
      <c r="F11" s="18" t="str">
        <f>IF(SUM('Data Input'!$J16)&gt;0,'PPG-1'!F23,"na")</f>
        <v>na</v>
      </c>
      <c r="G11" s="18" t="str">
        <f>IF(SUM('Data Input'!$J16)&gt;0,'PPG-1'!G23,"na")</f>
        <v>na</v>
      </c>
      <c r="H11" s="18" t="str">
        <f>IF(SUM('Data Input'!$J16)&gt;0,'PPG-1'!H23,"na")</f>
        <v>na</v>
      </c>
      <c r="I11" s="18" t="str">
        <f>IF(SUM('Data Input'!$J16)&gt;0,'PPG-1'!I23,"na")</f>
        <v>na</v>
      </c>
      <c r="J11" s="106">
        <f>SUM('Data Input'!B16:I16)</f>
        <v>0</v>
      </c>
      <c r="K11" s="74" t="str">
        <f>'Data Input'!K16</f>
        <v/>
      </c>
      <c r="L11"/>
    </row>
    <row r="12" spans="1:12" ht="25.5" customHeight="1">
      <c r="A12" s="80" t="str">
        <f>'Data Input'!A17</f>
        <v>[Subgroup 6]</v>
      </c>
      <c r="B12" s="18" t="str">
        <f>IF(SUM('Data Input'!$J17)&gt;0,'PPG-1'!B24,"na")</f>
        <v>na</v>
      </c>
      <c r="C12" s="18" t="str">
        <f>IF(SUM('Data Input'!$J17)&gt;0,'PPG-1'!C24,"na")</f>
        <v>na</v>
      </c>
      <c r="D12" s="18" t="str">
        <f>IF(SUM('Data Input'!$J17)&gt;0,'PPG-1'!D24,"na")</f>
        <v>na</v>
      </c>
      <c r="E12" s="18" t="str">
        <f>IF(SUM('Data Input'!$J17)&gt;0,'PPG-1'!E24,"na")</f>
        <v>na</v>
      </c>
      <c r="F12" s="18" t="str">
        <f>IF(SUM('Data Input'!$J17)&gt;0,'PPG-1'!F24,"na")</f>
        <v>na</v>
      </c>
      <c r="G12" s="18" t="str">
        <f>IF(SUM('Data Input'!$J17)&gt;0,'PPG-1'!G24,"na")</f>
        <v>na</v>
      </c>
      <c r="H12" s="18" t="str">
        <f>IF(SUM('Data Input'!$J17)&gt;0,'PPG-1'!H24,"na")</f>
        <v>na</v>
      </c>
      <c r="I12" s="18" t="str">
        <f>IF(SUM('Data Input'!$J17)&gt;0,'PPG-1'!I24,"na")</f>
        <v>na</v>
      </c>
      <c r="J12" s="106">
        <f>SUM('Data Input'!B17:I17)</f>
        <v>0</v>
      </c>
      <c r="K12" s="74" t="str">
        <f>'Data Input'!K17</f>
        <v/>
      </c>
      <c r="L12"/>
    </row>
    <row r="13" spans="1:12" ht="25.5" customHeight="1">
      <c r="A13" s="80" t="str">
        <f>'Data Input'!A18</f>
        <v>[Subgroup 7]</v>
      </c>
      <c r="B13" s="18" t="str">
        <f>IF(SUM('Data Input'!$J18)&gt;0,'PPG-1'!B25,"na")</f>
        <v>na</v>
      </c>
      <c r="C13" s="18" t="str">
        <f>IF(SUM('Data Input'!$J18)&gt;0,'PPG-1'!C25,"na")</f>
        <v>na</v>
      </c>
      <c r="D13" s="18" t="str">
        <f>IF(SUM('Data Input'!$J18)&gt;0,'PPG-1'!D25,"na")</f>
        <v>na</v>
      </c>
      <c r="E13" s="18" t="str">
        <f>IF(SUM('Data Input'!$J18)&gt;0,'PPG-1'!E25,"na")</f>
        <v>na</v>
      </c>
      <c r="F13" s="18" t="str">
        <f>IF(SUM('Data Input'!$J18)&gt;0,'PPG-1'!F25,"na")</f>
        <v>na</v>
      </c>
      <c r="G13" s="18" t="str">
        <f>IF(SUM('Data Input'!$J18)&gt;0,'PPG-1'!G25,"na")</f>
        <v>na</v>
      </c>
      <c r="H13" s="18" t="str">
        <f>IF(SUM('Data Input'!$J18)&gt;0,'PPG-1'!H25,"na")</f>
        <v>na</v>
      </c>
      <c r="I13" s="18" t="str">
        <f>IF(SUM('Data Input'!$J18)&gt;0,'PPG-1'!I25,"na")</f>
        <v>na</v>
      </c>
      <c r="J13" s="106">
        <f>SUM('Data Input'!B18:I18)</f>
        <v>0</v>
      </c>
      <c r="K13" s="74" t="str">
        <f>'Data Input'!K18</f>
        <v/>
      </c>
      <c r="L13"/>
    </row>
    <row r="14" spans="1:12" ht="25.5" customHeight="1">
      <c r="A14" s="80" t="str">
        <f>'Data Input'!A19</f>
        <v>[Subgroup 8]</v>
      </c>
      <c r="B14" s="18" t="str">
        <f>IF(SUM('Data Input'!$J19)&gt;0,'PPG-1'!B26,"na")</f>
        <v>na</v>
      </c>
      <c r="C14" s="18" t="str">
        <f>IF(SUM('Data Input'!$J19)&gt;0,'PPG-1'!C26,"na")</f>
        <v>na</v>
      </c>
      <c r="D14" s="18" t="str">
        <f>IF(SUM('Data Input'!$J19)&gt;0,'PPG-1'!D26,"na")</f>
        <v>na</v>
      </c>
      <c r="E14" s="18" t="str">
        <f>IF(SUM('Data Input'!$J19)&gt;0,'PPG-1'!E26,"na")</f>
        <v>na</v>
      </c>
      <c r="F14" s="18" t="str">
        <f>IF(SUM('Data Input'!$J19)&gt;0,'PPG-1'!F26,"na")</f>
        <v>na</v>
      </c>
      <c r="G14" s="18" t="str">
        <f>IF(SUM('Data Input'!$J19)&gt;0,'PPG-1'!G26,"na")</f>
        <v>na</v>
      </c>
      <c r="H14" s="18" t="str">
        <f>IF(SUM('Data Input'!$J19)&gt;0,'PPG-1'!H26,"na")</f>
        <v>na</v>
      </c>
      <c r="I14" s="18" t="str">
        <f>IF(SUM('Data Input'!$J19)&gt;0,'PPG-1'!I26,"na")</f>
        <v>na</v>
      </c>
      <c r="J14" s="106">
        <f>SUM('Data Input'!B19:I19)</f>
        <v>0</v>
      </c>
      <c r="K14" s="74" t="str">
        <f>'Data Input'!K19</f>
        <v/>
      </c>
      <c r="L14"/>
    </row>
    <row r="15" spans="1:12" ht="25.5" customHeight="1">
      <c r="A15" s="80" t="str">
        <f>'Data Input'!A20</f>
        <v>[Subgroup 9]</v>
      </c>
      <c r="B15" s="18" t="str">
        <f>IF(SUM('Data Input'!$J20)&gt;0,'PPG-1'!B27,"na")</f>
        <v>na</v>
      </c>
      <c r="C15" s="18" t="str">
        <f>IF(SUM('Data Input'!$J20)&gt;0,'PPG-1'!C27,"na")</f>
        <v>na</v>
      </c>
      <c r="D15" s="18" t="str">
        <f>IF(SUM('Data Input'!$J20)&gt;0,'PPG-1'!D27,"na")</f>
        <v>na</v>
      </c>
      <c r="E15" s="18" t="str">
        <f>IF(SUM('Data Input'!$J20)&gt;0,'PPG-1'!E27,"na")</f>
        <v>na</v>
      </c>
      <c r="F15" s="18" t="str">
        <f>IF(SUM('Data Input'!$J20)&gt;0,'PPG-1'!F27,"na")</f>
        <v>na</v>
      </c>
      <c r="G15" s="18" t="str">
        <f>IF(SUM('Data Input'!$J20)&gt;0,'PPG-1'!G27,"na")</f>
        <v>na</v>
      </c>
      <c r="H15" s="18" t="str">
        <f>IF(SUM('Data Input'!$J20)&gt;0,'PPG-1'!H27,"na")</f>
        <v>na</v>
      </c>
      <c r="I15" s="18" t="str">
        <f>IF(SUM('Data Input'!$J20)&gt;0,'PPG-1'!I27,"na")</f>
        <v>na</v>
      </c>
      <c r="J15" s="106">
        <f>SUM('Data Input'!B20:I20)</f>
        <v>0</v>
      </c>
      <c r="K15" s="74" t="str">
        <f>'Data Input'!K20</f>
        <v/>
      </c>
      <c r="L15"/>
    </row>
    <row r="16" spans="1:12" ht="30" customHeight="1" thickBot="1">
      <c r="A16" s="105" t="str">
        <f>'Data Input'!A21</f>
        <v>[Subgroup 10]</v>
      </c>
      <c r="B16" s="19" t="str">
        <f>IF(SUM('Data Input'!$J21)&gt;0,'PPG-1'!B28,"na")</f>
        <v>na</v>
      </c>
      <c r="C16" s="19" t="str">
        <f>IF(SUM('Data Input'!$J21)&gt;0,'PPG-1'!C28,"na")</f>
        <v>na</v>
      </c>
      <c r="D16" s="19" t="str">
        <f>IF(SUM('Data Input'!$J21)&gt;0,'PPG-1'!D28,"na")</f>
        <v>na</v>
      </c>
      <c r="E16" s="19" t="str">
        <f>IF(SUM('Data Input'!$J21)&gt;0,'PPG-1'!E28,"na")</f>
        <v>na</v>
      </c>
      <c r="F16" s="19" t="str">
        <f>IF(SUM('Data Input'!$J21)&gt;0,'PPG-1'!F28,"na")</f>
        <v>na</v>
      </c>
      <c r="G16" s="19" t="str">
        <f>IF(SUM('Data Input'!$J21)&gt;0,'PPG-1'!G28,"na")</f>
        <v>na</v>
      </c>
      <c r="H16" s="19" t="str">
        <f>IF(SUM('Data Input'!$J21)&gt;0,'PPG-1'!H28,"na")</f>
        <v>na</v>
      </c>
      <c r="I16" s="19" t="str">
        <f>IF(SUM('Data Input'!$J21)&gt;0,'PPG-1'!I28,"na")</f>
        <v>na</v>
      </c>
      <c r="J16" s="107">
        <f>SUM('Data Input'!B21:I21)</f>
        <v>0</v>
      </c>
      <c r="K16" s="75" t="str">
        <f>'Data Input'!K21</f>
        <v/>
      </c>
      <c r="L16"/>
    </row>
    <row r="17" spans="1:12" ht="30" customHeight="1">
      <c r="A17" s="85" t="s">
        <v>13</v>
      </c>
      <c r="B17" s="108">
        <f>MAX(B7:B16)</f>
        <v>0</v>
      </c>
      <c r="C17" s="109">
        <f t="shared" ref="C17:I17" si="1">MAX(C7:C16)</f>
        <v>0</v>
      </c>
      <c r="D17" s="109">
        <f t="shared" si="1"/>
        <v>0</v>
      </c>
      <c r="E17" s="109">
        <f t="shared" si="1"/>
        <v>0</v>
      </c>
      <c r="F17" s="109">
        <f t="shared" si="1"/>
        <v>0</v>
      </c>
      <c r="G17" s="109">
        <f t="shared" si="1"/>
        <v>0</v>
      </c>
      <c r="H17" s="109">
        <f t="shared" si="1"/>
        <v>0</v>
      </c>
      <c r="I17" s="110">
        <f t="shared" si="1"/>
        <v>0</v>
      </c>
      <c r="J17" s="72"/>
      <c r="K17" s="86"/>
      <c r="L17"/>
    </row>
  </sheetData>
  <sheetProtection algorithmName="SHA-512" hashValue="dPKTFFDXepRgonkmBe0horikwGAcqbwl6e5tdvSB0naQcIT4wqwMiy8u1P4WLkClwrmSimPUywMgS+kMH/OzbQ==" saltValue="PN+WFjzXVpDfcJ0tbiaFkQ==" spinCount="100000" sheet="1" objects="1" scenarios="1"/>
  <mergeCells count="2">
    <mergeCell ref="A2:K2"/>
    <mergeCell ref="B4:I4"/>
  </mergeCells>
  <conditionalFormatting sqref="B7:I16">
    <cfRule type="cellIs" dxfId="5" priority="278" operator="lessThan">
      <formula>B$6</formula>
    </cfRule>
  </conditionalFormatting>
  <conditionalFormatting sqref="K7:K16">
    <cfRule type="containsText" dxfId="4" priority="75" stopIfTrue="1" operator="containsText" text="Large Sample">
      <formula>NOT(ISERROR(SEARCH("Large Sample",K7)))</formula>
    </cfRule>
    <cfRule type="cellIs" dxfId="3" priority="76" stopIfTrue="1" operator="equal">
      <formula>"Small Sample"</formula>
    </cfRule>
  </conditionalFormatting>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277" id="{C3E190D1-9BDE-AE4F-9FEC-79626B2C728D}">
            <x14:iconSet iconSet="3Symbols2" custom="1">
              <x14:cfvo type="percent">
                <xm:f>0</xm:f>
              </x14:cfvo>
              <x14:cfvo type="num" gte="0">
                <xm:f>$B$6</xm:f>
              </x14:cfvo>
              <x14:cfvo type="num">
                <xm:f>$B$6</xm:f>
              </x14:cfvo>
              <x14:cfIcon iconSet="3Symbols2" iconId="0"/>
              <x14:cfIcon iconSet="NoIcons" iconId="0"/>
              <x14:cfIcon iconSet="NoIcons" iconId="0"/>
            </x14:iconSet>
          </x14:cfRule>
          <xm:sqref>B7:B16</xm:sqref>
        </x14:conditionalFormatting>
        <x14:conditionalFormatting xmlns:xm="http://schemas.microsoft.com/office/excel/2006/main">
          <x14:cfRule type="iconSet" priority="280" id="{3F4AA324-BE38-4007-A793-889BFB26DC84}">
            <x14:iconSet iconSet="3Symbols2" custom="1">
              <x14:cfvo type="percent">
                <xm:f>0</xm:f>
              </x14:cfvo>
              <x14:cfvo type="num" gte="0">
                <xm:f>$C$6</xm:f>
              </x14:cfvo>
              <x14:cfvo type="num">
                <xm:f>$C$6</xm:f>
              </x14:cfvo>
              <x14:cfIcon iconSet="3Symbols2" iconId="0"/>
              <x14:cfIcon iconSet="NoIcons" iconId="0"/>
              <x14:cfIcon iconSet="NoIcons" iconId="0"/>
            </x14:iconSet>
          </x14:cfRule>
          <xm:sqref>C7:C16</xm:sqref>
        </x14:conditionalFormatting>
        <x14:conditionalFormatting xmlns:xm="http://schemas.microsoft.com/office/excel/2006/main">
          <x14:cfRule type="iconSet" priority="281" id="{AE25BB5E-BDE7-446A-A23A-ED1ACA762B38}">
            <x14:iconSet iconSet="3Symbols2" custom="1">
              <x14:cfvo type="percent">
                <xm:f>0</xm:f>
              </x14:cfvo>
              <x14:cfvo type="num">
                <xm:f>$D$6</xm:f>
              </x14:cfvo>
              <x14:cfvo type="num" gte="0">
                <xm:f>$D$6</xm:f>
              </x14:cfvo>
              <x14:cfIcon iconSet="3Symbols2" iconId="0"/>
              <x14:cfIcon iconSet="NoIcons" iconId="0"/>
              <x14:cfIcon iconSet="NoIcons" iconId="0"/>
            </x14:iconSet>
          </x14:cfRule>
          <xm:sqref>D7:D16</xm:sqref>
        </x14:conditionalFormatting>
        <x14:conditionalFormatting xmlns:xm="http://schemas.microsoft.com/office/excel/2006/main">
          <x14:cfRule type="iconSet" priority="282" id="{49AB9C2D-FFE2-4C55-B5F3-F57D13312507}">
            <x14:iconSet iconSet="3Symbols2" custom="1">
              <x14:cfvo type="percent">
                <xm:f>0</xm:f>
              </x14:cfvo>
              <x14:cfvo type="num">
                <xm:f>$E$6</xm:f>
              </x14:cfvo>
              <x14:cfvo type="num" gte="0">
                <xm:f>$E$6</xm:f>
              </x14:cfvo>
              <x14:cfIcon iconSet="3Symbols2" iconId="0"/>
              <x14:cfIcon iconSet="NoIcons" iconId="0"/>
              <x14:cfIcon iconSet="NoIcons" iconId="0"/>
            </x14:iconSet>
          </x14:cfRule>
          <xm:sqref>E7:E16</xm:sqref>
        </x14:conditionalFormatting>
        <x14:conditionalFormatting xmlns:xm="http://schemas.microsoft.com/office/excel/2006/main">
          <x14:cfRule type="iconSet" priority="283" id="{C0000C50-9AEB-4FAC-B782-789CC08FB8C2}">
            <x14:iconSet iconSet="3Symbols2" custom="1">
              <x14:cfvo type="percent">
                <xm:f>0</xm:f>
              </x14:cfvo>
              <x14:cfvo type="num">
                <xm:f>$F$6</xm:f>
              </x14:cfvo>
              <x14:cfvo type="num" gte="0">
                <xm:f>$F$6</xm:f>
              </x14:cfvo>
              <x14:cfIcon iconSet="3Symbols2" iconId="0"/>
              <x14:cfIcon iconSet="NoIcons" iconId="0"/>
              <x14:cfIcon iconSet="NoIcons" iconId="0"/>
            </x14:iconSet>
          </x14:cfRule>
          <xm:sqref>F7:F16</xm:sqref>
        </x14:conditionalFormatting>
        <x14:conditionalFormatting xmlns:xm="http://schemas.microsoft.com/office/excel/2006/main">
          <x14:cfRule type="iconSet" priority="284" id="{8603F445-5CF0-4BC3-8B9E-8C719FF0742E}">
            <x14:iconSet iconSet="3Symbols2" custom="1">
              <x14:cfvo type="percent">
                <xm:f>0</xm:f>
              </x14:cfvo>
              <x14:cfvo type="num">
                <xm:f>$G$6</xm:f>
              </x14:cfvo>
              <x14:cfvo type="num" gte="0">
                <xm:f>$G$6</xm:f>
              </x14:cfvo>
              <x14:cfIcon iconSet="3Symbols2" iconId="0"/>
              <x14:cfIcon iconSet="NoIcons" iconId="0"/>
              <x14:cfIcon iconSet="NoIcons" iconId="0"/>
            </x14:iconSet>
          </x14:cfRule>
          <xm:sqref>G7:G16</xm:sqref>
        </x14:conditionalFormatting>
        <x14:conditionalFormatting xmlns:xm="http://schemas.microsoft.com/office/excel/2006/main">
          <x14:cfRule type="iconSet" priority="285" id="{2DED391D-A61D-4D0F-A5E5-C4997496FCE2}">
            <x14:iconSet iconSet="3Symbols2" custom="1">
              <x14:cfvo type="percent">
                <xm:f>0</xm:f>
              </x14:cfvo>
              <x14:cfvo type="num">
                <xm:f>$H$6</xm:f>
              </x14:cfvo>
              <x14:cfvo type="num" gte="0">
                <xm:f>$H$6</xm:f>
              </x14:cfvo>
              <x14:cfIcon iconSet="3Symbols2" iconId="0"/>
              <x14:cfIcon iconSet="NoIcons" iconId="0"/>
              <x14:cfIcon iconSet="NoIcons" iconId="0"/>
            </x14:iconSet>
          </x14:cfRule>
          <xm:sqref>H7:H16</xm:sqref>
        </x14:conditionalFormatting>
        <x14:conditionalFormatting xmlns:xm="http://schemas.microsoft.com/office/excel/2006/main">
          <x14:cfRule type="iconSet" priority="286" id="{F3469766-1520-4FA7-84E6-8C6A59DF8845}">
            <x14:iconSet iconSet="3Symbols2" custom="1">
              <x14:cfvo type="percent">
                <xm:f>0</xm:f>
              </x14:cfvo>
              <x14:cfvo type="num">
                <xm:f>$I$6</xm:f>
              </x14:cfvo>
              <x14:cfvo type="num" gte="0">
                <xm:f>$I$6</xm:f>
              </x14:cfvo>
              <x14:cfIcon iconSet="3Symbols2" iconId="0"/>
              <x14:cfIcon iconSet="NoIcons" iconId="0"/>
              <x14:cfIcon iconSet="NoIcons" iconId="0"/>
            </x14:iconSet>
          </x14:cfRule>
          <xm:sqref>I7:I16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AA2EA-ACEB-46E2-BE4D-9237E96B1C00}">
  <dimension ref="A1:L18"/>
  <sheetViews>
    <sheetView workbookViewId="0">
      <selection activeCell="E7" sqref="E7"/>
    </sheetView>
  </sheetViews>
  <sheetFormatPr defaultColWidth="21.42578125" defaultRowHeight="15"/>
  <cols>
    <col min="1" max="1" width="24" customWidth="1"/>
    <col min="2" max="11" width="14.28515625" customWidth="1"/>
    <col min="12" max="12" width="30" style="70" customWidth="1"/>
  </cols>
  <sheetData>
    <row r="1" spans="1:12" ht="26.25" customHeight="1">
      <c r="A1" s="64" t="s">
        <v>19</v>
      </c>
      <c r="B1" s="65"/>
      <c r="C1" s="65"/>
      <c r="D1" s="65"/>
      <c r="E1" s="65"/>
      <c r="F1" s="65"/>
      <c r="G1" s="65"/>
      <c r="H1" s="65"/>
      <c r="I1" s="65"/>
      <c r="J1" s="65"/>
      <c r="K1" s="65"/>
    </row>
    <row r="2" spans="1:12" ht="41.25" customHeight="1">
      <c r="A2" s="162" t="s">
        <v>30</v>
      </c>
      <c r="B2" s="163"/>
      <c r="C2" s="163"/>
      <c r="D2" s="163"/>
      <c r="E2" s="163"/>
      <c r="F2" s="163"/>
      <c r="G2" s="163"/>
      <c r="H2" s="163"/>
      <c r="I2" s="163"/>
      <c r="J2" s="163"/>
      <c r="K2" s="163"/>
    </row>
    <row r="3" spans="1:12" ht="49.5" customHeight="1">
      <c r="A3" s="164" t="s">
        <v>49</v>
      </c>
      <c r="B3" s="165"/>
      <c r="C3" s="165"/>
      <c r="D3" s="165"/>
      <c r="E3" s="165"/>
      <c r="F3" s="165"/>
      <c r="G3" s="165"/>
      <c r="H3" s="165"/>
      <c r="I3" s="165"/>
      <c r="J3" s="165"/>
      <c r="K3" s="165"/>
    </row>
    <row r="4" spans="1:12" ht="44.1" customHeight="1" thickBot="1">
      <c r="A4" s="59" t="s">
        <v>7</v>
      </c>
    </row>
    <row r="5" spans="1:12" ht="25.5" customHeight="1">
      <c r="A5" s="12"/>
      <c r="B5" s="159" t="s">
        <v>4</v>
      </c>
      <c r="C5" s="160"/>
      <c r="D5" s="160"/>
      <c r="E5" s="160"/>
      <c r="F5" s="160"/>
      <c r="G5" s="160"/>
      <c r="H5" s="160"/>
      <c r="I5" s="161"/>
      <c r="J5" s="60"/>
      <c r="K5" s="71"/>
      <c r="L5"/>
    </row>
    <row r="6" spans="1:12" ht="35.25" customHeight="1">
      <c r="A6" s="5" t="s">
        <v>3</v>
      </c>
      <c r="B6" s="15" t="str">
        <f>'Data Input'!B10</f>
        <v>[ESL #1]</v>
      </c>
      <c r="C6" s="16" t="str">
        <f>'Data Input'!C10</f>
        <v>[ESL #2]</v>
      </c>
      <c r="D6" s="16" t="str">
        <f>'Data Input'!D10</f>
        <v>[ESL #3]</v>
      </c>
      <c r="E6" s="16" t="str">
        <f>'Data Input'!E10</f>
        <v>[ESL #4]</v>
      </c>
      <c r="F6" s="16" t="str">
        <f>'Data Input'!F10</f>
        <v>[ESL #5]</v>
      </c>
      <c r="G6" s="16" t="str">
        <f>'Data Input'!G10</f>
        <v>[ESL #6]</v>
      </c>
      <c r="H6" s="16" t="str">
        <f>'Data Input'!H10</f>
        <v>[ESL #7]</v>
      </c>
      <c r="I6" s="61" t="str">
        <f>'Data Input'!I10</f>
        <v>[ESL #8]</v>
      </c>
      <c r="J6" s="9" t="s">
        <v>6</v>
      </c>
      <c r="K6" s="138" t="s">
        <v>55</v>
      </c>
      <c r="L6"/>
    </row>
    <row r="7" spans="1:12" ht="30" customHeight="1" thickBot="1">
      <c r="A7" s="112" t="s">
        <v>15</v>
      </c>
      <c r="B7" s="135">
        <f t="shared" ref="B7:I7" si="0">B18*0.8</f>
        <v>0</v>
      </c>
      <c r="C7" s="135">
        <f t="shared" si="0"/>
        <v>0</v>
      </c>
      <c r="D7" s="135">
        <f t="shared" si="0"/>
        <v>0</v>
      </c>
      <c r="E7" s="135">
        <f t="shared" si="0"/>
        <v>0</v>
      </c>
      <c r="F7" s="135">
        <f t="shared" si="0"/>
        <v>0</v>
      </c>
      <c r="G7" s="135">
        <f t="shared" si="0"/>
        <v>0</v>
      </c>
      <c r="H7" s="135">
        <f t="shared" si="0"/>
        <v>0</v>
      </c>
      <c r="I7" s="136">
        <f t="shared" si="0"/>
        <v>0</v>
      </c>
      <c r="J7" s="134"/>
      <c r="K7" s="133"/>
    </row>
    <row r="8" spans="1:12" ht="25.5" customHeight="1">
      <c r="A8" s="79" t="str">
        <f>'Data Input'!A12</f>
        <v>[Subgroup 1]</v>
      </c>
      <c r="B8" s="18" t="str">
        <f>IF(SUM('Data Input'!$J12)&gt;0,'PPG-1'!B19,"na")</f>
        <v>na</v>
      </c>
      <c r="C8" s="18" t="str">
        <f>IF(SUM('Data Input'!$J12)&gt;0,'PPG-1'!C19,"na")</f>
        <v>na</v>
      </c>
      <c r="D8" s="18" t="str">
        <f>IF(SUM('Data Input'!$J12)&gt;0,'PPG-1'!D19,"na")</f>
        <v>na</v>
      </c>
      <c r="E8" s="18" t="str">
        <f>IF(SUM('Data Input'!$J12)&gt;0,'PPG-1'!E19,"na")</f>
        <v>na</v>
      </c>
      <c r="F8" s="18" t="str">
        <f>IF(SUM('Data Input'!$J12)&gt;0,'PPG-1'!F19,"na")</f>
        <v>na</v>
      </c>
      <c r="G8" s="96" t="str">
        <f>IF(SUM('Data Input'!$J12)&gt;0,'PPG-1'!G19,"na")</f>
        <v>na</v>
      </c>
      <c r="H8" s="96" t="str">
        <f>IF(SUM('Data Input'!$J12)&gt;0,'PPG-1'!H19,"na")</f>
        <v>na</v>
      </c>
      <c r="I8" s="96" t="str">
        <f>IF(SUM('Data Input'!$J12)&gt;0,'PPG-1'!I19,"na")</f>
        <v>na</v>
      </c>
      <c r="J8" s="95">
        <f>SUM('Data Input'!B12:I12)</f>
        <v>0</v>
      </c>
      <c r="K8" s="73" t="str">
        <f>'Data Input'!K12</f>
        <v/>
      </c>
      <c r="L8"/>
    </row>
    <row r="9" spans="1:12" ht="25.5" customHeight="1">
      <c r="A9" s="80" t="str">
        <f>'Data Input'!A13</f>
        <v>[Subgroup 2]</v>
      </c>
      <c r="B9" s="18" t="str">
        <f>IF(SUM('Data Input'!$J13)&gt;0,'PPG-1'!B20,"na")</f>
        <v>na</v>
      </c>
      <c r="C9" s="18" t="str">
        <f>IF(SUM('Data Input'!$J13)&gt;0,'PPG-1'!C20,"na")</f>
        <v>na</v>
      </c>
      <c r="D9" s="18" t="str">
        <f>IF(SUM('Data Input'!$J13)&gt;0,'PPG-1'!D20,"na")</f>
        <v>na</v>
      </c>
      <c r="E9" s="18" t="str">
        <f>IF(SUM('Data Input'!$J13)&gt;0,'PPG-1'!E20,"na")</f>
        <v>na</v>
      </c>
      <c r="F9" s="18" t="str">
        <f>IF(SUM('Data Input'!$J13)&gt;0,'PPG-1'!F20,"na")</f>
        <v>na</v>
      </c>
      <c r="G9" s="96" t="str">
        <f>IF(SUM('Data Input'!$J13)&gt;0,'PPG-1'!G20,"na")</f>
        <v>na</v>
      </c>
      <c r="H9" s="96" t="str">
        <f>IF(SUM('Data Input'!$J13)&gt;0,'PPG-1'!H20,"na")</f>
        <v>na</v>
      </c>
      <c r="I9" s="96" t="str">
        <f>IF(SUM('Data Input'!$J13)&gt;0,'PPG-1'!I20,"na")</f>
        <v>na</v>
      </c>
      <c r="J9" s="106">
        <f>SUM('Data Input'!B13:I13)</f>
        <v>0</v>
      </c>
      <c r="K9" s="74" t="str">
        <f>'Data Input'!K13</f>
        <v/>
      </c>
      <c r="L9"/>
    </row>
    <row r="10" spans="1:12" ht="25.5" customHeight="1">
      <c r="A10" s="80" t="str">
        <f>'Data Input'!A14</f>
        <v>[Subgroup 3]</v>
      </c>
      <c r="B10" s="18" t="str">
        <f>IF(SUM('Data Input'!$J14)&gt;0,'PPG-1'!B21,"na")</f>
        <v>na</v>
      </c>
      <c r="C10" s="18" t="str">
        <f>IF(SUM('Data Input'!$J14)&gt;0,'PPG-1'!C21,"na")</f>
        <v>na</v>
      </c>
      <c r="D10" s="18" t="str">
        <f>IF(SUM('Data Input'!$J14)&gt;0,'PPG-1'!D21,"na")</f>
        <v>na</v>
      </c>
      <c r="E10" s="18" t="str">
        <f>IF(SUM('Data Input'!$J14)&gt;0,'PPG-1'!E21,"na")</f>
        <v>na</v>
      </c>
      <c r="F10" s="18" t="str">
        <f>IF(SUM('Data Input'!$J14)&gt;0,'PPG-1'!F21,"na")</f>
        <v>na</v>
      </c>
      <c r="G10" s="96" t="str">
        <f>IF(SUM('Data Input'!$J14)&gt;0,'PPG-1'!G21,"na")</f>
        <v>na</v>
      </c>
      <c r="H10" s="96" t="str">
        <f>IF(SUM('Data Input'!$J14)&gt;0,'PPG-1'!H21,"na")</f>
        <v>na</v>
      </c>
      <c r="I10" s="96" t="str">
        <f>IF(SUM('Data Input'!$J14)&gt;0,'PPG-1'!I21,"na")</f>
        <v>na</v>
      </c>
      <c r="J10" s="106">
        <f>SUM('Data Input'!B14:I14)</f>
        <v>0</v>
      </c>
      <c r="K10" s="74" t="str">
        <f>'Data Input'!K14</f>
        <v/>
      </c>
      <c r="L10"/>
    </row>
    <row r="11" spans="1:12" ht="25.5" customHeight="1">
      <c r="A11" s="80" t="str">
        <f>'Data Input'!A15</f>
        <v>[Subgroup 4]</v>
      </c>
      <c r="B11" s="18" t="str">
        <f>IF(SUM('Data Input'!$J15)&gt;0,'PPG-1'!B22,"na")</f>
        <v>na</v>
      </c>
      <c r="C11" s="18" t="str">
        <f>IF(SUM('Data Input'!$J15)&gt;0,'PPG-1'!C22,"na")</f>
        <v>na</v>
      </c>
      <c r="D11" s="18" t="str">
        <f>IF(SUM('Data Input'!$J15)&gt;0,'PPG-1'!D22,"na")</f>
        <v>na</v>
      </c>
      <c r="E11" s="18" t="str">
        <f>IF(SUM('Data Input'!$J15)&gt;0,'PPG-1'!E22,"na")</f>
        <v>na</v>
      </c>
      <c r="F11" s="18" t="str">
        <f>IF(SUM('Data Input'!$J15)&gt;0,'PPG-1'!F22,"na")</f>
        <v>na</v>
      </c>
      <c r="G11" s="96" t="str">
        <f>IF(SUM('Data Input'!$J15)&gt;0,'PPG-1'!G22,"na")</f>
        <v>na</v>
      </c>
      <c r="H11" s="96" t="str">
        <f>IF(SUM('Data Input'!$J15)&gt;0,'PPG-1'!H22,"na")</f>
        <v>na</v>
      </c>
      <c r="I11" s="96" t="str">
        <f>IF(SUM('Data Input'!$J15)&gt;0,'PPG-1'!I22,"na")</f>
        <v>na</v>
      </c>
      <c r="J11" s="106">
        <f>SUM('Data Input'!B15:I15)</f>
        <v>0</v>
      </c>
      <c r="K11" s="74" t="str">
        <f>'Data Input'!K15</f>
        <v/>
      </c>
      <c r="L11"/>
    </row>
    <row r="12" spans="1:12" ht="25.5" customHeight="1">
      <c r="A12" s="80" t="str">
        <f>'Data Input'!A16</f>
        <v>[Subgroup 5]</v>
      </c>
      <c r="B12" s="18" t="str">
        <f>IF(SUM('Data Input'!$J16)&gt;0,'PPG-1'!B23,"na")</f>
        <v>na</v>
      </c>
      <c r="C12" s="18" t="str">
        <f>IF(SUM('Data Input'!$J16)&gt;0,'PPG-1'!C23,"na")</f>
        <v>na</v>
      </c>
      <c r="D12" s="18" t="str">
        <f>IF(SUM('Data Input'!$J16)&gt;0,'PPG-1'!D23,"na")</f>
        <v>na</v>
      </c>
      <c r="E12" s="18" t="str">
        <f>IF(SUM('Data Input'!$J16)&gt;0,'PPG-1'!E23,"na")</f>
        <v>na</v>
      </c>
      <c r="F12" s="18" t="str">
        <f>IF(SUM('Data Input'!$J16)&gt;0,'PPG-1'!F23,"na")</f>
        <v>na</v>
      </c>
      <c r="G12" s="96" t="str">
        <f>IF(SUM('Data Input'!$J16)&gt;0,'PPG-1'!G23,"na")</f>
        <v>na</v>
      </c>
      <c r="H12" s="96" t="str">
        <f>IF(SUM('Data Input'!$J16)&gt;0,'PPG-1'!H23,"na")</f>
        <v>na</v>
      </c>
      <c r="I12" s="96" t="str">
        <f>IF(SUM('Data Input'!$J16)&gt;0,'PPG-1'!I23,"na")</f>
        <v>na</v>
      </c>
      <c r="J12" s="106">
        <f>SUM('Data Input'!B16:I16)</f>
        <v>0</v>
      </c>
      <c r="K12" s="74" t="str">
        <f>'Data Input'!K16</f>
        <v/>
      </c>
      <c r="L12"/>
    </row>
    <row r="13" spans="1:12" ht="25.5" customHeight="1">
      <c r="A13" s="80" t="str">
        <f>'Data Input'!A17</f>
        <v>[Subgroup 6]</v>
      </c>
      <c r="B13" s="18" t="str">
        <f>IF(SUM('Data Input'!$J17)&gt;0,'PPG-1'!B24,"na")</f>
        <v>na</v>
      </c>
      <c r="C13" s="18" t="str">
        <f>IF(SUM('Data Input'!$J17)&gt;0,'PPG-1'!C24,"na")</f>
        <v>na</v>
      </c>
      <c r="D13" s="18" t="str">
        <f>IF(SUM('Data Input'!$J17)&gt;0,'PPG-1'!D24,"na")</f>
        <v>na</v>
      </c>
      <c r="E13" s="18" t="str">
        <f>IF(SUM('Data Input'!$J17)&gt;0,'PPG-1'!E24,"na")</f>
        <v>na</v>
      </c>
      <c r="F13" s="18" t="str">
        <f>IF(SUM('Data Input'!$J17)&gt;0,'PPG-1'!F24,"na")</f>
        <v>na</v>
      </c>
      <c r="G13" s="96" t="str">
        <f>IF(SUM('Data Input'!$J17)&gt;0,'PPG-1'!G24,"na")</f>
        <v>na</v>
      </c>
      <c r="H13" s="96" t="str">
        <f>IF(SUM('Data Input'!$J17)&gt;0,'PPG-1'!H24,"na")</f>
        <v>na</v>
      </c>
      <c r="I13" s="96" t="str">
        <f>IF(SUM('Data Input'!$J17)&gt;0,'PPG-1'!I24,"na")</f>
        <v>na</v>
      </c>
      <c r="J13" s="106">
        <f>SUM('Data Input'!B17:I17)</f>
        <v>0</v>
      </c>
      <c r="K13" s="74" t="str">
        <f>'Data Input'!K17</f>
        <v/>
      </c>
      <c r="L13"/>
    </row>
    <row r="14" spans="1:12" ht="25.5" customHeight="1">
      <c r="A14" s="80" t="str">
        <f>'Data Input'!A18</f>
        <v>[Subgroup 7]</v>
      </c>
      <c r="B14" s="18" t="str">
        <f>IF(SUM('Data Input'!$J18)&gt;0,'PPG-1'!B25,"na")</f>
        <v>na</v>
      </c>
      <c r="C14" s="18" t="str">
        <f>IF(SUM('Data Input'!$J18)&gt;0,'PPG-1'!C25,"na")</f>
        <v>na</v>
      </c>
      <c r="D14" s="18" t="str">
        <f>IF(SUM('Data Input'!$J18)&gt;0,'PPG-1'!D25,"na")</f>
        <v>na</v>
      </c>
      <c r="E14" s="18" t="str">
        <f>IF(SUM('Data Input'!$J18)&gt;0,'PPG-1'!E25,"na")</f>
        <v>na</v>
      </c>
      <c r="F14" s="18" t="str">
        <f>IF(SUM('Data Input'!$J18)&gt;0,'PPG-1'!F25,"na")</f>
        <v>na</v>
      </c>
      <c r="G14" s="96" t="str">
        <f>IF(SUM('Data Input'!$J18)&gt;0,'PPG-1'!G25,"na")</f>
        <v>na</v>
      </c>
      <c r="H14" s="96" t="str">
        <f>IF(SUM('Data Input'!$J18)&gt;0,'PPG-1'!H25,"na")</f>
        <v>na</v>
      </c>
      <c r="I14" s="96" t="str">
        <f>IF(SUM('Data Input'!$J18)&gt;0,'PPG-1'!I25,"na")</f>
        <v>na</v>
      </c>
      <c r="J14" s="106">
        <f>SUM('Data Input'!B18:I18)</f>
        <v>0</v>
      </c>
      <c r="K14" s="74" t="str">
        <f>'Data Input'!K18</f>
        <v/>
      </c>
      <c r="L14"/>
    </row>
    <row r="15" spans="1:12" ht="25.5" customHeight="1">
      <c r="A15" s="80" t="str">
        <f>'Data Input'!A19</f>
        <v>[Subgroup 8]</v>
      </c>
      <c r="B15" s="18" t="str">
        <f>IF(SUM('Data Input'!$J19)&gt;0,'PPG-1'!B26,"na")</f>
        <v>na</v>
      </c>
      <c r="C15" s="18" t="str">
        <f>IF(SUM('Data Input'!$J19)&gt;0,'PPG-1'!C26,"na")</f>
        <v>na</v>
      </c>
      <c r="D15" s="18" t="str">
        <f>IF(SUM('Data Input'!$J19)&gt;0,'PPG-1'!D26,"na")</f>
        <v>na</v>
      </c>
      <c r="E15" s="18" t="str">
        <f>IF(SUM('Data Input'!$J19)&gt;0,'PPG-1'!E26,"na")</f>
        <v>na</v>
      </c>
      <c r="F15" s="18" t="str">
        <f>IF(SUM('Data Input'!$J19)&gt;0,'PPG-1'!F26,"na")</f>
        <v>na</v>
      </c>
      <c r="G15" s="96" t="str">
        <f>IF(SUM('Data Input'!$J19)&gt;0,'PPG-1'!G26,"na")</f>
        <v>na</v>
      </c>
      <c r="H15" s="96" t="str">
        <f>IF(SUM('Data Input'!$J19)&gt;0,'PPG-1'!H26,"na")</f>
        <v>na</v>
      </c>
      <c r="I15" s="96" t="str">
        <f>IF(SUM('Data Input'!$J19)&gt;0,'PPG-1'!I26,"na")</f>
        <v>na</v>
      </c>
      <c r="J15" s="106">
        <f>SUM('Data Input'!B19:I19)</f>
        <v>0</v>
      </c>
      <c r="K15" s="74" t="str">
        <f>'Data Input'!K19</f>
        <v/>
      </c>
      <c r="L15"/>
    </row>
    <row r="16" spans="1:12" ht="25.5" customHeight="1">
      <c r="A16" s="80" t="str">
        <f>'Data Input'!A20</f>
        <v>[Subgroup 9]</v>
      </c>
      <c r="B16" s="18" t="str">
        <f>IF(SUM('Data Input'!$J20)&gt;0,'PPG-1'!B27,"na")</f>
        <v>na</v>
      </c>
      <c r="C16" s="18" t="str">
        <f>IF(SUM('Data Input'!$J20)&gt;0,'PPG-1'!C27,"na")</f>
        <v>na</v>
      </c>
      <c r="D16" s="18" t="str">
        <f>IF(SUM('Data Input'!$J20)&gt;0,'PPG-1'!D27,"na")</f>
        <v>na</v>
      </c>
      <c r="E16" s="18" t="str">
        <f>IF(SUM('Data Input'!$J20)&gt;0,'PPG-1'!E27,"na")</f>
        <v>na</v>
      </c>
      <c r="F16" s="18" t="str">
        <f>IF(SUM('Data Input'!$J20)&gt;0,'PPG-1'!F27,"na")</f>
        <v>na</v>
      </c>
      <c r="G16" s="96" t="str">
        <f>IF(SUM('Data Input'!$J20)&gt;0,'PPG-1'!G27,"na")</f>
        <v>na</v>
      </c>
      <c r="H16" s="96" t="str">
        <f>IF(SUM('Data Input'!$J20)&gt;0,'PPG-1'!H27,"na")</f>
        <v>na</v>
      </c>
      <c r="I16" s="96" t="str">
        <f>IF(SUM('Data Input'!$J20)&gt;0,'PPG-1'!I27,"na")</f>
        <v>na</v>
      </c>
      <c r="J16" s="106">
        <f>SUM('Data Input'!B20:I20)</f>
        <v>0</v>
      </c>
      <c r="K16" s="74" t="str">
        <f>'Data Input'!K20</f>
        <v/>
      </c>
      <c r="L16"/>
    </row>
    <row r="17" spans="1:12" ht="30" customHeight="1" thickBot="1">
      <c r="A17" s="105" t="str">
        <f>'Data Input'!A21</f>
        <v>[Subgroup 10]</v>
      </c>
      <c r="B17" s="113" t="str">
        <f>IF(SUM('Data Input'!$J21)&gt;0,'PPG-1'!B28,"na")</f>
        <v>na</v>
      </c>
      <c r="C17" s="113" t="str">
        <f>IF(SUM('Data Input'!$J21)&gt;0,'PPG-1'!C28,"na")</f>
        <v>na</v>
      </c>
      <c r="D17" s="113" t="str">
        <f>IF(SUM('Data Input'!$J21)&gt;0,'PPG-1'!D28,"na")</f>
        <v>na</v>
      </c>
      <c r="E17" s="113" t="str">
        <f>IF(SUM('Data Input'!$J21)&gt;0,'PPG-1'!E28,"na")</f>
        <v>na</v>
      </c>
      <c r="F17" s="113" t="str">
        <f>IF(SUM('Data Input'!$J21)&gt;0,'PPG-1'!F28,"na")</f>
        <v>na</v>
      </c>
      <c r="G17" s="114" t="str">
        <f>IF(SUM('Data Input'!$J21)&gt;0,'PPG-1'!G28,"na")</f>
        <v>na</v>
      </c>
      <c r="H17" s="114" t="str">
        <f>IF(SUM('Data Input'!$J21)&gt;0,'PPG-1'!H28,"na")</f>
        <v>na</v>
      </c>
      <c r="I17" s="114" t="str">
        <f>IF(SUM('Data Input'!$J21)&gt;0,'PPG-1'!I28,"na")</f>
        <v>na</v>
      </c>
      <c r="J17" s="107">
        <f>SUM('Data Input'!B21:I21)</f>
        <v>0</v>
      </c>
      <c r="K17" s="75" t="str">
        <f>'Data Input'!K21</f>
        <v/>
      </c>
      <c r="L17"/>
    </row>
    <row r="18" spans="1:12" ht="30" customHeight="1">
      <c r="A18" s="111" t="s">
        <v>20</v>
      </c>
      <c r="B18" s="115">
        <v>0</v>
      </c>
      <c r="C18" s="115">
        <v>0</v>
      </c>
      <c r="D18" s="115">
        <v>0</v>
      </c>
      <c r="E18" s="115">
        <v>0</v>
      </c>
      <c r="F18" s="115">
        <v>0</v>
      </c>
      <c r="G18" s="115">
        <v>0</v>
      </c>
      <c r="H18" s="115">
        <v>0</v>
      </c>
      <c r="I18" s="115">
        <v>0</v>
      </c>
      <c r="J18" s="118" t="s">
        <v>57</v>
      </c>
      <c r="K18" s="117"/>
      <c r="L18" s="116"/>
    </row>
  </sheetData>
  <sheetProtection algorithmName="SHA-512" hashValue="GVdX87y3u7nsMYc4IsgmaPHhv8jori1gxH3aAO21GFxqgno6g73hvNJVs8F4HajDKSMD0EFH0cjcDP00GIBRRw==" saltValue="ZvKHVYOehxXoZ+q/2dB3xQ==" spinCount="100000" sheet="1" objects="1" scenarios="1"/>
  <protectedRanges>
    <protectedRange sqref="B18:I18" name="Range1_1"/>
  </protectedRanges>
  <mergeCells count="3">
    <mergeCell ref="B5:I5"/>
    <mergeCell ref="A2:K2"/>
    <mergeCell ref="A3:K3"/>
  </mergeCells>
  <conditionalFormatting sqref="B8:I17">
    <cfRule type="cellIs" dxfId="2" priority="288" operator="lessThan">
      <formula>B$7</formula>
    </cfRule>
  </conditionalFormatting>
  <conditionalFormatting sqref="K8:K17">
    <cfRule type="containsText" dxfId="1" priority="25" stopIfTrue="1" operator="containsText" text="Large Sample">
      <formula>NOT(ISERROR(SEARCH("Large Sample",K8)))</formula>
    </cfRule>
    <cfRule type="cellIs" dxfId="0" priority="26" stopIfTrue="1" operator="equal">
      <formula>"Small Sample"</formula>
    </cfRule>
  </conditionalFormatting>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287" id="{3AFAE2C9-D1A0-E745-836C-938C2662B243}">
            <x14:iconSet iconSet="3Symbols2" custom="1">
              <x14:cfvo type="percent">
                <xm:f>0</xm:f>
              </x14:cfvo>
              <x14:cfvo type="num">
                <xm:f>$B$7</xm:f>
              </x14:cfvo>
              <x14:cfvo type="num" gte="0">
                <xm:f>$B$7</xm:f>
              </x14:cfvo>
              <x14:cfIcon iconSet="3Symbols2" iconId="0"/>
              <x14:cfIcon iconSet="NoIcons" iconId="0"/>
              <x14:cfIcon iconSet="NoIcons" iconId="0"/>
            </x14:iconSet>
          </x14:cfRule>
          <xm:sqref>B8:B17</xm:sqref>
        </x14:conditionalFormatting>
        <x14:conditionalFormatting xmlns:xm="http://schemas.microsoft.com/office/excel/2006/main">
          <x14:cfRule type="iconSet" priority="289" id="{592755AE-928F-43D4-B815-AF6FD567B1AC}">
            <x14:iconSet iconSet="3Symbols2" custom="1">
              <x14:cfvo type="percent">
                <xm:f>0</xm:f>
              </x14:cfvo>
              <x14:cfvo type="num">
                <xm:f>$C$7</xm:f>
              </x14:cfvo>
              <x14:cfvo type="num" gte="0">
                <xm:f>$C$7</xm:f>
              </x14:cfvo>
              <x14:cfIcon iconSet="3Symbols2" iconId="0"/>
              <x14:cfIcon iconSet="NoIcons" iconId="0"/>
              <x14:cfIcon iconSet="NoIcons" iconId="0"/>
            </x14:iconSet>
          </x14:cfRule>
          <xm:sqref>C8:C17</xm:sqref>
        </x14:conditionalFormatting>
        <x14:conditionalFormatting xmlns:xm="http://schemas.microsoft.com/office/excel/2006/main">
          <x14:cfRule type="iconSet" priority="290" id="{0F9040E7-4F14-CC45-857F-3A78AAE9439A}">
            <x14:iconSet iconSet="3Symbols2" custom="1">
              <x14:cfvo type="percent">
                <xm:f>0</xm:f>
              </x14:cfvo>
              <x14:cfvo type="num">
                <xm:f>$D$7</xm:f>
              </x14:cfvo>
              <x14:cfvo type="num">
                <xm:f>$D$7</xm:f>
              </x14:cfvo>
              <x14:cfIcon iconSet="3Symbols2" iconId="0"/>
              <x14:cfIcon iconSet="NoIcons" iconId="0"/>
              <x14:cfIcon iconSet="NoIcons" iconId="0"/>
            </x14:iconSet>
          </x14:cfRule>
          <xm:sqref>D8:D17</xm:sqref>
        </x14:conditionalFormatting>
        <x14:conditionalFormatting xmlns:xm="http://schemas.microsoft.com/office/excel/2006/main">
          <x14:cfRule type="iconSet" priority="291" id="{38425FD8-69A9-E74A-B9E4-E0FAC853F76F}">
            <x14:iconSet iconSet="3Symbols2" custom="1">
              <x14:cfvo type="percent">
                <xm:f>0</xm:f>
              </x14:cfvo>
              <x14:cfvo type="num">
                <xm:f>$E$7</xm:f>
              </x14:cfvo>
              <x14:cfvo type="num" gte="0">
                <xm:f>$E$7</xm:f>
              </x14:cfvo>
              <x14:cfIcon iconSet="3Symbols2" iconId="0"/>
              <x14:cfIcon iconSet="NoIcons" iconId="0"/>
              <x14:cfIcon iconSet="NoIcons" iconId="0"/>
            </x14:iconSet>
          </x14:cfRule>
          <xm:sqref>E8:E17</xm:sqref>
        </x14:conditionalFormatting>
        <x14:conditionalFormatting xmlns:xm="http://schemas.microsoft.com/office/excel/2006/main">
          <x14:cfRule type="iconSet" priority="292" id="{4302181B-A96D-B249-A57A-AB8EAEA441DB}">
            <x14:iconSet iconSet="3Symbols2" custom="1">
              <x14:cfvo type="percent">
                <xm:f>0</xm:f>
              </x14:cfvo>
              <x14:cfvo type="num">
                <xm:f>$F$7</xm:f>
              </x14:cfvo>
              <x14:cfvo type="num" gte="0">
                <xm:f>$F$7</xm:f>
              </x14:cfvo>
              <x14:cfIcon iconSet="3Symbols2" iconId="0"/>
              <x14:cfIcon iconSet="NoIcons" iconId="0"/>
              <x14:cfIcon iconSet="NoIcons" iconId="0"/>
            </x14:iconSet>
          </x14:cfRule>
          <xm:sqref>F8:F17</xm:sqref>
        </x14:conditionalFormatting>
        <x14:conditionalFormatting xmlns:xm="http://schemas.microsoft.com/office/excel/2006/main">
          <x14:cfRule type="iconSet" priority="293" id="{269CD340-8A7D-374F-BBB2-158796AAB695}">
            <x14:iconSet iconSet="3Symbols2" custom="1">
              <x14:cfvo type="percent">
                <xm:f>0</xm:f>
              </x14:cfvo>
              <x14:cfvo type="num">
                <xm:f>$G$7</xm:f>
              </x14:cfvo>
              <x14:cfvo type="num" gte="0">
                <xm:f>$G$7</xm:f>
              </x14:cfvo>
              <x14:cfIcon iconSet="3Symbols2" iconId="0"/>
              <x14:cfIcon iconSet="NoIcons" iconId="0"/>
              <x14:cfIcon iconSet="NoIcons" iconId="0"/>
            </x14:iconSet>
          </x14:cfRule>
          <xm:sqref>G8:G17</xm:sqref>
        </x14:conditionalFormatting>
        <x14:conditionalFormatting xmlns:xm="http://schemas.microsoft.com/office/excel/2006/main">
          <x14:cfRule type="iconSet" priority="294" id="{8DBBAEAC-2FF5-9448-9980-8D82AF4072B4}">
            <x14:iconSet iconSet="3Symbols2" custom="1">
              <x14:cfvo type="percent">
                <xm:f>0</xm:f>
              </x14:cfvo>
              <x14:cfvo type="num">
                <xm:f>$H$7</xm:f>
              </x14:cfvo>
              <x14:cfvo type="num">
                <xm:f>$H$7</xm:f>
              </x14:cfvo>
              <x14:cfIcon iconSet="3Symbols2" iconId="0"/>
              <x14:cfIcon iconSet="NoIcons" iconId="0"/>
              <x14:cfIcon iconSet="NoIcons" iconId="0"/>
            </x14:iconSet>
          </x14:cfRule>
          <xm:sqref>H8:H17</xm:sqref>
        </x14:conditionalFormatting>
        <x14:conditionalFormatting xmlns:xm="http://schemas.microsoft.com/office/excel/2006/main">
          <x14:cfRule type="iconSet" priority="295" id="{847E20A0-7A39-7C47-98FB-3B9F40D3B1AF}">
            <x14:iconSet iconSet="3Symbols2" custom="1">
              <x14:cfvo type="percent">
                <xm:f>0</xm:f>
              </x14:cfvo>
              <x14:cfvo type="num">
                <xm:f>$I$7</xm:f>
              </x14:cfvo>
              <x14:cfvo type="num" gte="0">
                <xm:f>$I$7</xm:f>
              </x14:cfvo>
              <x14:cfIcon iconSet="3Symbols2" iconId="0"/>
              <x14:cfIcon iconSet="NoIcons" iconId="0"/>
              <x14:cfIcon iconSet="NoIcons" iconId="0"/>
            </x14:iconSet>
          </x14:cfRule>
          <xm:sqref>I8:I17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Introduction</vt:lpstr>
      <vt:lpstr>Data Input</vt:lpstr>
      <vt:lpstr>PPG-1</vt:lpstr>
      <vt:lpstr>PI</vt:lpstr>
      <vt:lpstr>80% Rule</vt:lpstr>
      <vt:lpstr>80% Rule - User Defined</vt:lpstr>
      <vt:lpstr>TitleRegion1..K21</vt:lpstr>
      <vt:lpstr>TitleRegion2..L15</vt:lpstr>
      <vt:lpstr>TitleRegion3...J28</vt:lpstr>
      <vt:lpstr>TitleRegion4..I41</vt:lpstr>
      <vt:lpstr>TitleRegion5..J15</vt:lpstr>
      <vt:lpstr>TitleRegion7..J29</vt:lpstr>
      <vt:lpstr>TitleRegion8..K17</vt:lpstr>
      <vt:lpstr>TitleRegion9..K18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Tzu-Yun Chin</dc:creator>
  <dc:description>A11Y 8/11/2025</dc:description>
  <cp:lastModifiedBy>Jessica Jonson</cp:lastModifiedBy>
  <dcterms:created xsi:type="dcterms:W3CDTF">2025-02-13T16:11:50Z</dcterms:created>
  <dcterms:modified xsi:type="dcterms:W3CDTF">2025-08-11T15:53:48Z</dcterms:modified>
</cp:coreProperties>
</file>