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Rachel\Documents\Current Projects\01.22 CCCCO Rafael Excel- RACHEL\"/>
    </mc:Choice>
  </mc:AlternateContent>
  <xr:revisionPtr revIDLastSave="0" documentId="8_{9DA1205B-30E2-4686-AD64-7895682E121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019-20ExhibitB-4dPerkinsReimb" sheetId="1" r:id="rId1"/>
  </sheets>
  <externalReferences>
    <externalReference r:id="rId2"/>
  </externalReferences>
  <definedNames>
    <definedName name="DataCertifications">[1]Input_Certifications!$A$4:$BD$75</definedName>
    <definedName name="TitleRegion1.O80">August192020[[#Headers],[County]]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0" i="1" l="1"/>
  <c r="D80" i="1"/>
  <c r="F80" i="1"/>
  <c r="G80" i="1"/>
  <c r="I80" i="1"/>
  <c r="J80" i="1"/>
  <c r="L80" i="1"/>
  <c r="M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N8" i="1"/>
  <c r="K8" i="1"/>
  <c r="N80" i="1" l="1"/>
  <c r="K80" i="1"/>
  <c r="H8" i="1"/>
  <c r="H79" i="1" l="1"/>
  <c r="E79" i="1"/>
  <c r="O79" i="1" s="1"/>
  <c r="H78" i="1"/>
  <c r="E78" i="1"/>
  <c r="H77" i="1"/>
  <c r="E77" i="1"/>
  <c r="O77" i="1" s="1"/>
  <c r="H76" i="1"/>
  <c r="E76" i="1"/>
  <c r="H75" i="1"/>
  <c r="E75" i="1"/>
  <c r="O75" i="1" s="1"/>
  <c r="H74" i="1"/>
  <c r="E74" i="1"/>
  <c r="H73" i="1"/>
  <c r="E73" i="1"/>
  <c r="O73" i="1" s="1"/>
  <c r="H72" i="1"/>
  <c r="E72" i="1"/>
  <c r="H71" i="1"/>
  <c r="E71" i="1"/>
  <c r="O71" i="1" s="1"/>
  <c r="H70" i="1"/>
  <c r="E70" i="1"/>
  <c r="H69" i="1"/>
  <c r="E69" i="1"/>
  <c r="O69" i="1" s="1"/>
  <c r="H68" i="1"/>
  <c r="E68" i="1"/>
  <c r="H67" i="1"/>
  <c r="E67" i="1"/>
  <c r="O67" i="1" s="1"/>
  <c r="H66" i="1"/>
  <c r="E66" i="1"/>
  <c r="H65" i="1"/>
  <c r="E65" i="1"/>
  <c r="O65" i="1" s="1"/>
  <c r="H64" i="1"/>
  <c r="E64" i="1"/>
  <c r="H63" i="1"/>
  <c r="E63" i="1"/>
  <c r="O63" i="1" s="1"/>
  <c r="H62" i="1"/>
  <c r="E62" i="1"/>
  <c r="O62" i="1" s="1"/>
  <c r="H61" i="1"/>
  <c r="E61" i="1"/>
  <c r="O61" i="1" s="1"/>
  <c r="H60" i="1"/>
  <c r="E60" i="1"/>
  <c r="H59" i="1"/>
  <c r="E59" i="1"/>
  <c r="O59" i="1" s="1"/>
  <c r="H58" i="1"/>
  <c r="E58" i="1"/>
  <c r="O58" i="1" s="1"/>
  <c r="H57" i="1"/>
  <c r="E57" i="1"/>
  <c r="O57" i="1" s="1"/>
  <c r="H56" i="1"/>
  <c r="E56" i="1"/>
  <c r="H55" i="1"/>
  <c r="E55" i="1"/>
  <c r="O55" i="1" s="1"/>
  <c r="H54" i="1"/>
  <c r="E54" i="1"/>
  <c r="O54" i="1" s="1"/>
  <c r="H53" i="1"/>
  <c r="E53" i="1"/>
  <c r="O53" i="1" s="1"/>
  <c r="H52" i="1"/>
  <c r="E52" i="1"/>
  <c r="H51" i="1"/>
  <c r="E51" i="1"/>
  <c r="O51" i="1" s="1"/>
  <c r="H50" i="1"/>
  <c r="E50" i="1"/>
  <c r="O50" i="1" s="1"/>
  <c r="H49" i="1"/>
  <c r="E49" i="1"/>
  <c r="O49" i="1" s="1"/>
  <c r="H48" i="1"/>
  <c r="E48" i="1"/>
  <c r="H47" i="1"/>
  <c r="E47" i="1"/>
  <c r="O47" i="1" s="1"/>
  <c r="H46" i="1"/>
  <c r="E46" i="1"/>
  <c r="O46" i="1" s="1"/>
  <c r="H45" i="1"/>
  <c r="E45" i="1"/>
  <c r="O45" i="1" s="1"/>
  <c r="H44" i="1"/>
  <c r="E44" i="1"/>
  <c r="H43" i="1"/>
  <c r="E43" i="1"/>
  <c r="O43" i="1" s="1"/>
  <c r="H42" i="1"/>
  <c r="E42" i="1"/>
  <c r="O42" i="1" s="1"/>
  <c r="H41" i="1"/>
  <c r="E41" i="1"/>
  <c r="O41" i="1" s="1"/>
  <c r="H40" i="1"/>
  <c r="E40" i="1"/>
  <c r="H39" i="1"/>
  <c r="E39" i="1"/>
  <c r="O39" i="1" s="1"/>
  <c r="H38" i="1"/>
  <c r="E38" i="1"/>
  <c r="O38" i="1" s="1"/>
  <c r="H37" i="1"/>
  <c r="E37" i="1"/>
  <c r="O37" i="1" s="1"/>
  <c r="H36" i="1"/>
  <c r="E36" i="1"/>
  <c r="H35" i="1"/>
  <c r="E35" i="1"/>
  <c r="O35" i="1" s="1"/>
  <c r="H34" i="1"/>
  <c r="E34" i="1"/>
  <c r="O34" i="1" s="1"/>
  <c r="H33" i="1"/>
  <c r="E33" i="1"/>
  <c r="O33" i="1" s="1"/>
  <c r="H32" i="1"/>
  <c r="E32" i="1"/>
  <c r="H31" i="1"/>
  <c r="E31" i="1"/>
  <c r="O31" i="1" s="1"/>
  <c r="H30" i="1"/>
  <c r="E30" i="1"/>
  <c r="O30" i="1" s="1"/>
  <c r="H29" i="1"/>
  <c r="E29" i="1"/>
  <c r="O29" i="1" s="1"/>
  <c r="H28" i="1"/>
  <c r="E28" i="1"/>
  <c r="H27" i="1"/>
  <c r="E27" i="1"/>
  <c r="O27" i="1" s="1"/>
  <c r="H26" i="1"/>
  <c r="E26" i="1"/>
  <c r="O26" i="1" s="1"/>
  <c r="H25" i="1"/>
  <c r="E25" i="1"/>
  <c r="O25" i="1" s="1"/>
  <c r="H24" i="1"/>
  <c r="E24" i="1"/>
  <c r="H23" i="1"/>
  <c r="E23" i="1"/>
  <c r="O23" i="1" s="1"/>
  <c r="H22" i="1"/>
  <c r="E22" i="1"/>
  <c r="O22" i="1" s="1"/>
  <c r="H21" i="1"/>
  <c r="E21" i="1"/>
  <c r="O21" i="1" s="1"/>
  <c r="H20" i="1"/>
  <c r="E20" i="1"/>
  <c r="H19" i="1"/>
  <c r="E19" i="1"/>
  <c r="O19" i="1" s="1"/>
  <c r="H18" i="1"/>
  <c r="E18" i="1"/>
  <c r="O18" i="1" s="1"/>
  <c r="H17" i="1"/>
  <c r="E17" i="1"/>
  <c r="O17" i="1" s="1"/>
  <c r="H16" i="1"/>
  <c r="E16" i="1"/>
  <c r="H15" i="1"/>
  <c r="E15" i="1"/>
  <c r="O15" i="1" s="1"/>
  <c r="H14" i="1"/>
  <c r="E14" i="1"/>
  <c r="O14" i="1" s="1"/>
  <c r="H13" i="1"/>
  <c r="E13" i="1"/>
  <c r="O13" i="1" s="1"/>
  <c r="H12" i="1"/>
  <c r="E12" i="1"/>
  <c r="H11" i="1"/>
  <c r="E11" i="1"/>
  <c r="O11" i="1" s="1"/>
  <c r="H10" i="1"/>
  <c r="E10" i="1"/>
  <c r="O10" i="1" s="1"/>
  <c r="H9" i="1"/>
  <c r="H80" i="1" s="1"/>
  <c r="E9" i="1"/>
  <c r="O9" i="1" s="1"/>
  <c r="E8" i="1"/>
  <c r="O66" i="1" l="1"/>
  <c r="O70" i="1"/>
  <c r="O74" i="1"/>
  <c r="O78" i="1"/>
  <c r="E80" i="1"/>
  <c r="O8" i="1"/>
  <c r="O12" i="1"/>
  <c r="O16" i="1"/>
  <c r="O20" i="1"/>
  <c r="O24" i="1"/>
  <c r="O80" i="1" s="1"/>
  <c r="O28" i="1"/>
  <c r="O32" i="1"/>
  <c r="O36" i="1"/>
  <c r="O40" i="1"/>
  <c r="O44" i="1"/>
  <c r="O48" i="1"/>
  <c r="O52" i="1"/>
  <c r="O56" i="1"/>
  <c r="O60" i="1"/>
  <c r="O64" i="1"/>
  <c r="O68" i="1"/>
  <c r="O72" i="1"/>
  <c r="O76" i="1"/>
</calcChain>
</file>

<file path=xl/sharedStrings.xml><?xml version="1.0" encoding="utf-8"?>
<sst xmlns="http://schemas.openxmlformats.org/spreadsheetml/2006/main" count="167" uniqueCount="132">
  <si>
    <t>Board of Governor's of the California Community Colleges</t>
  </si>
  <si>
    <t>Community College Payment</t>
  </si>
  <si>
    <t>For assistance, please e-mail apportionments@cccco.edu</t>
  </si>
  <si>
    <t>County</t>
  </si>
  <si>
    <t>Districts</t>
  </si>
  <si>
    <t>Total</t>
  </si>
  <si>
    <t>Santa Barbara County Treasurer</t>
  </si>
  <si>
    <t>Allan Hancock</t>
  </si>
  <si>
    <t>Los Angeles County Treasurer</t>
  </si>
  <si>
    <t>Antelope Valley</t>
  </si>
  <si>
    <t>San Bernardino County Treasurer</t>
  </si>
  <si>
    <t>Barstow</t>
  </si>
  <si>
    <t>Butte County Treasurer</t>
  </si>
  <si>
    <t>Butte</t>
  </si>
  <si>
    <t>Santa Cruz County Treasurer</t>
  </si>
  <si>
    <t>Cabrillo</t>
  </si>
  <si>
    <t>Cerritos</t>
  </si>
  <si>
    <t>Alameda County Treasurer</t>
  </si>
  <si>
    <t>Chabot-Las Positas</t>
  </si>
  <si>
    <t>Chaffey</t>
  </si>
  <si>
    <t>Citrus</t>
  </si>
  <si>
    <t>Orange County Department of Education</t>
  </si>
  <si>
    <t>Coast</t>
  </si>
  <si>
    <t>Compton</t>
  </si>
  <si>
    <t>Contra Costa County Treasurer</t>
  </si>
  <si>
    <t>Contra Costa</t>
  </si>
  <si>
    <t>Copper Mountain</t>
  </si>
  <si>
    <t>Riverside County Treasurer</t>
  </si>
  <si>
    <t>Desert</t>
  </si>
  <si>
    <t>El Camino</t>
  </si>
  <si>
    <t>Plumas County Treasurer</t>
  </si>
  <si>
    <t>Feather River</t>
  </si>
  <si>
    <t>Santa Clara County Treasurer K12 Education and Community College</t>
  </si>
  <si>
    <t>Foothill-DeAnza</t>
  </si>
  <si>
    <t>Gavilan</t>
  </si>
  <si>
    <t>Glendale</t>
  </si>
  <si>
    <t>San Diego County Department of Education</t>
  </si>
  <si>
    <t>Grossmont-Cuyamaca</t>
  </si>
  <si>
    <t>Monterey County Treasurer</t>
  </si>
  <si>
    <t>Hartnell</t>
  </si>
  <si>
    <t>Imperial County Treasurer</t>
  </si>
  <si>
    <t>Imperial</t>
  </si>
  <si>
    <t>Kern County Treasurer</t>
  </si>
  <si>
    <t>Kern</t>
  </si>
  <si>
    <t>El Dorado County Treasurer</t>
  </si>
  <si>
    <t>Lake Tahoe</t>
  </si>
  <si>
    <t>Lassen County Treasurer</t>
  </si>
  <si>
    <t>Lassen</t>
  </si>
  <si>
    <t>Long Beach</t>
  </si>
  <si>
    <t>Los Angeles</t>
  </si>
  <si>
    <t>Sacramento County Treasurer</t>
  </si>
  <si>
    <t>Los Rios</t>
  </si>
  <si>
    <t>Marin County Treasurer</t>
  </si>
  <si>
    <t>Marin</t>
  </si>
  <si>
    <t>Mendocino County Treasurer</t>
  </si>
  <si>
    <t>Mendocino-Lake</t>
  </si>
  <si>
    <t>Merced County Treasurer</t>
  </si>
  <si>
    <t>Merced</t>
  </si>
  <si>
    <t>Miracosta</t>
  </si>
  <si>
    <t>Monterey Peninsula</t>
  </si>
  <si>
    <t>Mt. San Antonio</t>
  </si>
  <si>
    <t>Mt. San Jacinto</t>
  </si>
  <si>
    <t>Napa County Treasurer</t>
  </si>
  <si>
    <t>Napa Valley</t>
  </si>
  <si>
    <t>North Orange County</t>
  </si>
  <si>
    <t>Ohlone</t>
  </si>
  <si>
    <t>Palo Verde</t>
  </si>
  <si>
    <t>Palomar</t>
  </si>
  <si>
    <t>Pasadena</t>
  </si>
  <si>
    <t>Peralta</t>
  </si>
  <si>
    <t>Rancho Santiago</t>
  </si>
  <si>
    <t>Humboldt County Treasurer</t>
  </si>
  <si>
    <t>Redwoods</t>
  </si>
  <si>
    <t>Rio Hondo</t>
  </si>
  <si>
    <t>Riverside</t>
  </si>
  <si>
    <t>San Bernardino</t>
  </si>
  <si>
    <t>San Diego</t>
  </si>
  <si>
    <t>San Francisco County Treasurer</t>
  </si>
  <si>
    <t>San Francisco</t>
  </si>
  <si>
    <t>San Joaquin County Treasurer</t>
  </si>
  <si>
    <t>San Joaquin Delta</t>
  </si>
  <si>
    <t>San Jose-Evergreen</t>
  </si>
  <si>
    <t>San Luis Obispo County Treasurer</t>
  </si>
  <si>
    <t>San Luis Obispo</t>
  </si>
  <si>
    <t>San Mateo County Treasurer Community Colleges</t>
  </si>
  <si>
    <t>San Mateo</t>
  </si>
  <si>
    <t>Santa Barbara</t>
  </si>
  <si>
    <t>Santa Clarita</t>
  </si>
  <si>
    <t>Santa Monica</t>
  </si>
  <si>
    <t>Tulare County Treasurer</t>
  </si>
  <si>
    <t>Sequoias</t>
  </si>
  <si>
    <t>Shasta County Treasurer</t>
  </si>
  <si>
    <t>Shasta-Tehama-Trinity</t>
  </si>
  <si>
    <t>Placer County Treasurer</t>
  </si>
  <si>
    <t>Sierra</t>
  </si>
  <si>
    <t>Siskiyou County Treasurer</t>
  </si>
  <si>
    <t>Siskiyous</t>
  </si>
  <si>
    <t>Solano County Treasurer</t>
  </si>
  <si>
    <t>Solano</t>
  </si>
  <si>
    <t>Sonoma County Treasurer</t>
  </si>
  <si>
    <t>Sonoma</t>
  </si>
  <si>
    <t>South Orange County</t>
  </si>
  <si>
    <t>Southwestern</t>
  </si>
  <si>
    <t>Fresno County Treasurer</t>
  </si>
  <si>
    <t>State Center</t>
  </si>
  <si>
    <t>Ventura County Treasurer</t>
  </si>
  <si>
    <t>Ventura</t>
  </si>
  <si>
    <t>Victor Valley</t>
  </si>
  <si>
    <t>West Hills</t>
  </si>
  <si>
    <t>West Kern</t>
  </si>
  <si>
    <t>West Valley-Mission</t>
  </si>
  <si>
    <t>Stanislaus County Treasurer</t>
  </si>
  <si>
    <t>Yosemite</t>
  </si>
  <si>
    <t>Yuba County Treasurer</t>
  </si>
  <si>
    <t>Yuba</t>
  </si>
  <si>
    <t>Reserved - CTE Transitions Q1</t>
  </si>
  <si>
    <t xml:space="preserve">Postsecondary Allocation  Q2 </t>
  </si>
  <si>
    <t>Postsecondary Allocation Q1</t>
  </si>
  <si>
    <t>Reserved - CTE Transitions  Q2</t>
  </si>
  <si>
    <t>Postsecondary Allocation  Q3</t>
  </si>
  <si>
    <t>Reserved - CTE Transitions  Q3</t>
  </si>
  <si>
    <t>January 2021 Subtotal Q3</t>
  </si>
  <si>
    <t>August 2020 Subtotal Q2</t>
  </si>
  <si>
    <t>August 2020 Subtotal Q1</t>
  </si>
  <si>
    <t>Postsecondary Allocation  Q4</t>
  </si>
  <si>
    <t>Reserved - CTE Transitions  Q4</t>
  </si>
  <si>
    <t>January 2021 Subtotal Q4</t>
  </si>
  <si>
    <t>Total Paid</t>
  </si>
  <si>
    <t>Fiscal Year: 2019-2020</t>
  </si>
  <si>
    <t>Issuance Period: January 2021</t>
  </si>
  <si>
    <t>Description: Reimbursement for Perkins for quarter 3 and quarter 4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</si>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</sst>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164" formatCode="mmmm\ yyyy"/>
    <numFmt numFmtId="165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" fillId="0" borderId="0"/>
  </cellStyleXfs>
  <cellXfs count="31">
    <xf numFmtId="0" fontId="0" fillId="0" borderId="0" xfId="0"/>
    <xf numFmtId="0" fontId="3" fillId="0" borderId="0" xfId="3" applyFont="1" applyFill="1" applyBorder="1" applyAlignment="1" applyProtection="1">
      <alignment horizontal="left"/>
      <protection locked="0"/>
    </xf>
    <xf numFmtId="0" fontId="4" fillId="0" borderId="0" xfId="3" applyFont="1"/>
    <xf numFmtId="0" fontId="4" fillId="0" borderId="0" xfId="3" applyFont="1" applyBorder="1"/>
    <xf numFmtId="0" fontId="5" fillId="0" borderId="0" xfId="3" applyFont="1" applyAlignment="1"/>
    <xf numFmtId="0" fontId="5" fillId="0" borderId="0" xfId="3" applyFont="1" applyBorder="1" applyAlignment="1">
      <alignment horizontal="centerContinuous"/>
    </xf>
    <xf numFmtId="164" fontId="5" fillId="0" borderId="0" xfId="3" applyNumberFormat="1" applyFont="1" applyAlignment="1"/>
    <xf numFmtId="0" fontId="6" fillId="0" borderId="4" xfId="3" applyFont="1" applyFill="1" applyBorder="1" applyAlignment="1">
      <alignment horizontal="left" wrapText="1"/>
    </xf>
    <xf numFmtId="41" fontId="6" fillId="0" borderId="4" xfId="1" applyFont="1" applyFill="1" applyBorder="1" applyAlignment="1">
      <alignment horizontal="left" wrapText="1"/>
    </xf>
    <xf numFmtId="41" fontId="4" fillId="0" borderId="5" xfId="1" applyFont="1" applyBorder="1" applyAlignment="1">
      <alignment horizontal="right"/>
    </xf>
    <xf numFmtId="41" fontId="4" fillId="0" borderId="6" xfId="1" applyFont="1" applyBorder="1" applyAlignment="1">
      <alignment horizontal="right"/>
    </xf>
    <xf numFmtId="39" fontId="4" fillId="0" borderId="0" xfId="3" applyNumberFormat="1" applyFont="1" applyBorder="1"/>
    <xf numFmtId="165" fontId="4" fillId="0" borderId="0" xfId="3" applyNumberFormat="1" applyFont="1" applyBorder="1"/>
    <xf numFmtId="4" fontId="4" fillId="0" borderId="0" xfId="3" applyNumberFormat="1" applyFont="1"/>
    <xf numFmtId="0" fontId="4" fillId="0" borderId="4" xfId="3" applyFont="1" applyBorder="1" applyAlignment="1">
      <alignment horizontal="left"/>
    </xf>
    <xf numFmtId="41" fontId="4" fillId="0" borderId="4" xfId="1" applyFont="1" applyBorder="1" applyAlignment="1">
      <alignment horizontal="left"/>
    </xf>
    <xf numFmtId="0" fontId="4" fillId="0" borderId="4" xfId="3" applyFont="1" applyFill="1" applyBorder="1" applyAlignment="1">
      <alignment horizontal="left" wrapText="1"/>
    </xf>
    <xf numFmtId="0" fontId="6" fillId="0" borderId="7" xfId="3" applyFont="1" applyFill="1" applyBorder="1" applyAlignment="1">
      <alignment horizontal="left" wrapText="1"/>
    </xf>
    <xf numFmtId="41" fontId="6" fillId="0" borderId="7" xfId="1" applyFont="1" applyFill="1" applyBorder="1" applyAlignment="1">
      <alignment horizontal="left" wrapText="1"/>
    </xf>
    <xf numFmtId="39" fontId="4" fillId="0" borderId="0" xfId="3" applyNumberFormat="1" applyFont="1"/>
    <xf numFmtId="42" fontId="5" fillId="0" borderId="8" xfId="2" applyFont="1" applyBorder="1"/>
    <xf numFmtId="0" fontId="5" fillId="0" borderId="0" xfId="3" applyFont="1"/>
    <xf numFmtId="0" fontId="5" fillId="0" borderId="0" xfId="3" applyFont="1" applyBorder="1"/>
    <xf numFmtId="0" fontId="5" fillId="0" borderId="1" xfId="3" applyFont="1" applyBorder="1" applyAlignment="1">
      <alignment horizontal="center" vertical="top"/>
    </xf>
    <xf numFmtId="0" fontId="5" fillId="0" borderId="1" xfId="3" applyFont="1" applyBorder="1" applyAlignment="1">
      <alignment horizontal="center" vertical="top" wrapText="1"/>
    </xf>
    <xf numFmtId="0" fontId="5" fillId="0" borderId="2" xfId="3" applyFont="1" applyBorder="1" applyAlignment="1">
      <alignment horizontal="center" vertical="top"/>
    </xf>
    <xf numFmtId="0" fontId="5" fillId="0" borderId="2" xfId="3" applyFont="1" applyBorder="1" applyAlignment="1">
      <alignment horizontal="center" vertical="top" wrapText="1"/>
    </xf>
    <xf numFmtId="49" fontId="5" fillId="0" borderId="2" xfId="3" quotePrefix="1" applyNumberFormat="1" applyFont="1" applyBorder="1" applyAlignment="1">
      <alignment horizontal="center" vertical="top" wrapText="1"/>
    </xf>
    <xf numFmtId="0" fontId="5" fillId="0" borderId="3" xfId="3" applyFont="1" applyBorder="1" applyAlignment="1">
      <alignment horizontal="center" vertical="top" wrapText="1"/>
    </xf>
    <xf numFmtId="0" fontId="4" fillId="0" borderId="0" xfId="3" applyFont="1" applyAlignment="1">
      <alignment vertical="top"/>
    </xf>
    <xf numFmtId="0" fontId="4" fillId="0" borderId="0" xfId="3" applyFont="1" applyBorder="1" applyAlignment="1">
      <alignment vertical="top"/>
    </xf>
  </cellXfs>
  <cellStyles count="4">
    <cellStyle name="Comma [0]" xfId="1" builtinId="6"/>
    <cellStyle name="Currency [0]" xfId="2" builtinId="7"/>
    <cellStyle name="Normal" xfId="0" builtinId="0"/>
    <cellStyle name="Normal 5" xfId="3" xr:uid="{00000000-0005-0000-0000-000003000000}"/>
  </cellStyles>
  <dxfs count="20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center" vertical="top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165" formatCode="&quot;$&quot;#,##0.00"/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alignment horizontal="left" vertical="bottom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</dxf>
    <dxf>
      <border>
        <bottom style="thin">
          <color rgb="FF000000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Apportionments\Calculations\2019-20\Quarterly%20Perkins%20Allocations\Calculations%20-%20Fiscal\2Q\ExhibitB-4d_2019-20_Q1Q2Perkins8.17.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_Certifications"/>
      <sheetName val="Output_Payments "/>
      <sheetName val="Output_Exhibit"/>
    </sheetNames>
    <sheetDataSet>
      <sheetData sheetId="0">
        <row r="4">
          <cell r="A4" t="str">
            <v>Allan Hancock</v>
          </cell>
          <cell r="I4">
            <v>0</v>
          </cell>
          <cell r="K4">
            <v>0</v>
          </cell>
          <cell r="T4">
            <v>0</v>
          </cell>
          <cell r="V4">
            <v>0</v>
          </cell>
          <cell r="X4" t="str">
            <v>Allan Hancock Joint CCD</v>
          </cell>
          <cell r="Z4">
            <v>34070</v>
          </cell>
          <cell r="AA4">
            <v>125341</v>
          </cell>
          <cell r="AE4">
            <v>159411</v>
          </cell>
          <cell r="AG4">
            <v>159411</v>
          </cell>
          <cell r="AI4" t="str">
            <v>Allan Hancock Joint CCD</v>
          </cell>
          <cell r="AK4">
            <v>7779</v>
          </cell>
          <cell r="AL4">
            <v>7781</v>
          </cell>
          <cell r="AP4">
            <v>15560</v>
          </cell>
          <cell r="AR4">
            <v>15560</v>
          </cell>
          <cell r="AT4">
            <v>0</v>
          </cell>
          <cell r="AU4">
            <v>41849</v>
          </cell>
          <cell r="AV4">
            <v>133122</v>
          </cell>
          <cell r="AW4">
            <v>174971</v>
          </cell>
          <cell r="AX4">
            <v>0</v>
          </cell>
          <cell r="AY4">
            <v>174971</v>
          </cell>
          <cell r="AZ4">
            <v>0</v>
          </cell>
          <cell r="BA4">
            <v>174971</v>
          </cell>
          <cell r="BB4">
            <v>0</v>
          </cell>
          <cell r="BC4">
            <v>174971</v>
          </cell>
          <cell r="BD4">
            <v>-174971</v>
          </cell>
        </row>
        <row r="5">
          <cell r="A5" t="str">
            <v>Antelope Valley</v>
          </cell>
          <cell r="I5">
            <v>0</v>
          </cell>
          <cell r="K5">
            <v>0</v>
          </cell>
          <cell r="T5">
            <v>0</v>
          </cell>
          <cell r="V5">
            <v>0</v>
          </cell>
          <cell r="X5" t="str">
            <v>Antelope Valley CCD</v>
          </cell>
          <cell r="Z5">
            <v>6323</v>
          </cell>
          <cell r="AA5">
            <v>54393</v>
          </cell>
          <cell r="AE5">
            <v>60716</v>
          </cell>
          <cell r="AG5">
            <v>60716</v>
          </cell>
          <cell r="AI5" t="str">
            <v>Antelope Valley CCD</v>
          </cell>
          <cell r="AK5">
            <v>11256</v>
          </cell>
          <cell r="AL5">
            <v>494</v>
          </cell>
          <cell r="AP5">
            <v>11750</v>
          </cell>
          <cell r="AR5">
            <v>11750</v>
          </cell>
          <cell r="AT5">
            <v>0</v>
          </cell>
          <cell r="AU5">
            <v>17579</v>
          </cell>
          <cell r="AV5">
            <v>54887</v>
          </cell>
          <cell r="AW5">
            <v>72466</v>
          </cell>
          <cell r="AX5">
            <v>0</v>
          </cell>
          <cell r="AY5">
            <v>72466</v>
          </cell>
          <cell r="AZ5">
            <v>0</v>
          </cell>
          <cell r="BA5">
            <v>72466</v>
          </cell>
          <cell r="BB5">
            <v>0</v>
          </cell>
          <cell r="BC5">
            <v>72466</v>
          </cell>
          <cell r="BD5">
            <v>-72466</v>
          </cell>
        </row>
        <row r="6">
          <cell r="A6" t="str">
            <v>Barstow</v>
          </cell>
          <cell r="I6">
            <v>0</v>
          </cell>
          <cell r="K6">
            <v>0</v>
          </cell>
          <cell r="T6">
            <v>0</v>
          </cell>
          <cell r="V6">
            <v>0</v>
          </cell>
          <cell r="X6" t="str">
            <v>Barstow CCD</v>
          </cell>
          <cell r="Z6">
            <v>22985</v>
          </cell>
          <cell r="AA6">
            <v>31343</v>
          </cell>
          <cell r="AE6">
            <v>54328</v>
          </cell>
          <cell r="AG6">
            <v>54328</v>
          </cell>
          <cell r="AI6" t="str">
            <v>Barstow CCD</v>
          </cell>
          <cell r="AK6">
            <v>6719</v>
          </cell>
          <cell r="AL6">
            <v>10977</v>
          </cell>
          <cell r="AP6">
            <v>17696</v>
          </cell>
          <cell r="AR6">
            <v>17696</v>
          </cell>
          <cell r="AT6">
            <v>0</v>
          </cell>
          <cell r="AU6">
            <v>29704</v>
          </cell>
          <cell r="AV6">
            <v>42320</v>
          </cell>
          <cell r="AW6">
            <v>72024</v>
          </cell>
          <cell r="AX6">
            <v>0</v>
          </cell>
          <cell r="AY6">
            <v>72024</v>
          </cell>
          <cell r="AZ6">
            <v>0</v>
          </cell>
          <cell r="BA6">
            <v>72024</v>
          </cell>
          <cell r="BB6">
            <v>0</v>
          </cell>
          <cell r="BC6">
            <v>72024</v>
          </cell>
          <cell r="BD6">
            <v>-72024</v>
          </cell>
        </row>
        <row r="7">
          <cell r="A7" t="str">
            <v>Butte</v>
          </cell>
          <cell r="I7">
            <v>0</v>
          </cell>
          <cell r="K7">
            <v>0</v>
          </cell>
          <cell r="T7">
            <v>0</v>
          </cell>
          <cell r="V7">
            <v>0</v>
          </cell>
          <cell r="X7" t="str">
            <v>Butte-Glenn CCD</v>
          </cell>
          <cell r="Z7">
            <v>28104</v>
          </cell>
          <cell r="AA7">
            <v>50461</v>
          </cell>
          <cell r="AE7">
            <v>78565</v>
          </cell>
          <cell r="AG7">
            <v>78565</v>
          </cell>
          <cell r="AI7" t="str">
            <v>Butte-Glenn CCD</v>
          </cell>
          <cell r="AK7">
            <v>9109</v>
          </cell>
          <cell r="AL7">
            <v>9685</v>
          </cell>
          <cell r="AP7">
            <v>18794</v>
          </cell>
          <cell r="AR7">
            <v>18794</v>
          </cell>
          <cell r="AT7">
            <v>0</v>
          </cell>
          <cell r="AU7">
            <v>37213</v>
          </cell>
          <cell r="AV7">
            <v>60146</v>
          </cell>
          <cell r="AW7">
            <v>97359</v>
          </cell>
          <cell r="AX7">
            <v>0</v>
          </cell>
          <cell r="AY7">
            <v>97359</v>
          </cell>
          <cell r="AZ7">
            <v>0</v>
          </cell>
          <cell r="BA7">
            <v>97359</v>
          </cell>
          <cell r="BB7">
            <v>0</v>
          </cell>
          <cell r="BC7">
            <v>97359</v>
          </cell>
          <cell r="BD7">
            <v>-97359</v>
          </cell>
        </row>
        <row r="8">
          <cell r="A8" t="str">
            <v>Cabrillo</v>
          </cell>
          <cell r="I8">
            <v>0</v>
          </cell>
          <cell r="K8">
            <v>0</v>
          </cell>
          <cell r="T8">
            <v>0</v>
          </cell>
          <cell r="V8">
            <v>0</v>
          </cell>
          <cell r="X8" t="str">
            <v>Cabrillo CCD</v>
          </cell>
          <cell r="Z8">
            <v>41194</v>
          </cell>
          <cell r="AA8">
            <v>57138</v>
          </cell>
          <cell r="AE8">
            <v>98332</v>
          </cell>
          <cell r="AG8">
            <v>98332</v>
          </cell>
          <cell r="AI8" t="str">
            <v>Cabrillo CCD</v>
          </cell>
          <cell r="AK8">
            <v>4521</v>
          </cell>
          <cell r="AL8">
            <v>8141</v>
          </cell>
          <cell r="AP8">
            <v>12662</v>
          </cell>
          <cell r="AR8">
            <v>12662</v>
          </cell>
          <cell r="AT8">
            <v>0</v>
          </cell>
          <cell r="AU8">
            <v>45715</v>
          </cell>
          <cell r="AV8">
            <v>65279</v>
          </cell>
          <cell r="AW8">
            <v>110994</v>
          </cell>
          <cell r="AX8">
            <v>0</v>
          </cell>
          <cell r="AY8">
            <v>110994</v>
          </cell>
          <cell r="AZ8">
            <v>0</v>
          </cell>
          <cell r="BA8">
            <v>110994</v>
          </cell>
          <cell r="BB8">
            <v>0</v>
          </cell>
          <cell r="BC8">
            <v>110994</v>
          </cell>
          <cell r="BD8">
            <v>-110994</v>
          </cell>
        </row>
        <row r="9">
          <cell r="A9" t="str">
            <v>Cerritos</v>
          </cell>
          <cell r="I9">
            <v>0</v>
          </cell>
          <cell r="K9">
            <v>0</v>
          </cell>
          <cell r="T9">
            <v>0</v>
          </cell>
          <cell r="V9">
            <v>0</v>
          </cell>
          <cell r="X9" t="str">
            <v>Cerritos CCD</v>
          </cell>
          <cell r="Z9">
            <v>19272</v>
          </cell>
          <cell r="AA9">
            <v>101467</v>
          </cell>
          <cell r="AE9">
            <v>120739</v>
          </cell>
          <cell r="AG9">
            <v>120739</v>
          </cell>
          <cell r="AI9" t="str">
            <v>Cerritos CCD</v>
          </cell>
          <cell r="AK9">
            <v>3285</v>
          </cell>
          <cell r="AL9">
            <v>4172</v>
          </cell>
          <cell r="AP9">
            <v>7457</v>
          </cell>
          <cell r="AR9">
            <v>7457</v>
          </cell>
          <cell r="AT9">
            <v>0</v>
          </cell>
          <cell r="AU9">
            <v>22557</v>
          </cell>
          <cell r="AV9">
            <v>105639</v>
          </cell>
          <cell r="AW9">
            <v>128196</v>
          </cell>
          <cell r="AX9">
            <v>0</v>
          </cell>
          <cell r="AY9">
            <v>128196</v>
          </cell>
          <cell r="AZ9">
            <v>0</v>
          </cell>
          <cell r="BA9">
            <v>128196</v>
          </cell>
          <cell r="BB9">
            <v>0</v>
          </cell>
          <cell r="BC9">
            <v>128196</v>
          </cell>
          <cell r="BD9">
            <v>-128196</v>
          </cell>
        </row>
        <row r="10">
          <cell r="A10" t="str">
            <v>Chabot-Las Positas</v>
          </cell>
          <cell r="I10">
            <v>0</v>
          </cell>
          <cell r="K10">
            <v>0</v>
          </cell>
          <cell r="T10">
            <v>0</v>
          </cell>
          <cell r="V10">
            <v>0</v>
          </cell>
          <cell r="X10" t="str">
            <v>Chabot-Las Positas CCD</v>
          </cell>
          <cell r="Z10">
            <v>66034</v>
          </cell>
          <cell r="AA10">
            <v>244283</v>
          </cell>
          <cell r="AE10">
            <v>310317</v>
          </cell>
          <cell r="AG10">
            <v>310317</v>
          </cell>
          <cell r="AI10" t="str">
            <v>Chabot-Las Positas CCD</v>
          </cell>
          <cell r="AK10">
            <v>9827</v>
          </cell>
          <cell r="AL10">
            <v>2278</v>
          </cell>
          <cell r="AP10">
            <v>12105</v>
          </cell>
          <cell r="AR10">
            <v>12105</v>
          </cell>
          <cell r="AT10">
            <v>0</v>
          </cell>
          <cell r="AU10">
            <v>75861</v>
          </cell>
          <cell r="AV10">
            <v>246561</v>
          </cell>
          <cell r="AW10">
            <v>322422</v>
          </cell>
          <cell r="AX10">
            <v>0</v>
          </cell>
          <cell r="AY10">
            <v>322422</v>
          </cell>
          <cell r="AZ10">
            <v>0</v>
          </cell>
          <cell r="BA10">
            <v>322422</v>
          </cell>
          <cell r="BB10">
            <v>0</v>
          </cell>
          <cell r="BC10">
            <v>322422</v>
          </cell>
          <cell r="BD10">
            <v>-322422</v>
          </cell>
        </row>
        <row r="11">
          <cell r="A11" t="str">
            <v>Chaffey</v>
          </cell>
          <cell r="I11">
            <v>0</v>
          </cell>
          <cell r="K11">
            <v>0</v>
          </cell>
          <cell r="T11">
            <v>0</v>
          </cell>
          <cell r="V11">
            <v>0</v>
          </cell>
          <cell r="X11" t="str">
            <v>Chaffey CCD</v>
          </cell>
          <cell r="Z11">
            <v>5225</v>
          </cell>
          <cell r="AA11">
            <v>118151</v>
          </cell>
          <cell r="AE11">
            <v>123376</v>
          </cell>
          <cell r="AG11">
            <v>123376</v>
          </cell>
          <cell r="AI11" t="str">
            <v>Chaffey CCD</v>
          </cell>
          <cell r="AK11">
            <v>6488</v>
          </cell>
          <cell r="AL11">
            <v>4294</v>
          </cell>
          <cell r="AP11">
            <v>10782</v>
          </cell>
          <cell r="AR11">
            <v>10782</v>
          </cell>
          <cell r="AT11">
            <v>0</v>
          </cell>
          <cell r="AU11">
            <v>11713</v>
          </cell>
          <cell r="AV11">
            <v>122445</v>
          </cell>
          <cell r="AW11">
            <v>134158</v>
          </cell>
          <cell r="AX11">
            <v>0</v>
          </cell>
          <cell r="AY11">
            <v>134158</v>
          </cell>
          <cell r="AZ11">
            <v>0</v>
          </cell>
          <cell r="BA11">
            <v>134158</v>
          </cell>
          <cell r="BB11">
            <v>0</v>
          </cell>
          <cell r="BC11">
            <v>134158</v>
          </cell>
          <cell r="BD11">
            <v>-134158</v>
          </cell>
        </row>
        <row r="12">
          <cell r="A12" t="str">
            <v>Citrus</v>
          </cell>
          <cell r="I12">
            <v>0</v>
          </cell>
          <cell r="K12">
            <v>0</v>
          </cell>
          <cell r="T12">
            <v>0</v>
          </cell>
          <cell r="V12">
            <v>0</v>
          </cell>
          <cell r="X12" t="str">
            <v>Citrus CCD</v>
          </cell>
          <cell r="Z12">
            <v>30312</v>
          </cell>
          <cell r="AA12">
            <v>215348</v>
          </cell>
          <cell r="AE12">
            <v>245660</v>
          </cell>
          <cell r="AG12">
            <v>245660</v>
          </cell>
          <cell r="AI12" t="str">
            <v>Citrus CCD</v>
          </cell>
          <cell r="AK12">
            <v>9006</v>
          </cell>
          <cell r="AL12">
            <v>11405</v>
          </cell>
          <cell r="AP12">
            <v>20411</v>
          </cell>
          <cell r="AR12">
            <v>20411</v>
          </cell>
          <cell r="AT12">
            <v>0</v>
          </cell>
          <cell r="AU12">
            <v>39318</v>
          </cell>
          <cell r="AV12">
            <v>226753</v>
          </cell>
          <cell r="AW12">
            <v>266071</v>
          </cell>
          <cell r="AX12">
            <v>0</v>
          </cell>
          <cell r="AY12">
            <v>266071</v>
          </cell>
          <cell r="AZ12">
            <v>0</v>
          </cell>
          <cell r="BA12">
            <v>266071</v>
          </cell>
          <cell r="BB12">
            <v>0</v>
          </cell>
          <cell r="BC12">
            <v>266071</v>
          </cell>
          <cell r="BD12">
            <v>-266071</v>
          </cell>
        </row>
        <row r="13">
          <cell r="A13" t="str">
            <v>Coast</v>
          </cell>
          <cell r="I13">
            <v>0</v>
          </cell>
          <cell r="K13">
            <v>0</v>
          </cell>
          <cell r="T13">
            <v>0</v>
          </cell>
          <cell r="V13">
            <v>0</v>
          </cell>
          <cell r="X13" t="str">
            <v>Coast CCD</v>
          </cell>
          <cell r="Z13">
            <v>12739</v>
          </cell>
          <cell r="AA13">
            <v>156814</v>
          </cell>
          <cell r="AE13">
            <v>169553</v>
          </cell>
          <cell r="AG13">
            <v>169553</v>
          </cell>
          <cell r="AI13" t="str">
            <v>Coast CCD</v>
          </cell>
          <cell r="AK13">
            <v>7119</v>
          </cell>
          <cell r="AL13">
            <v>20408</v>
          </cell>
          <cell r="AP13">
            <v>27527</v>
          </cell>
          <cell r="AR13">
            <v>27527</v>
          </cell>
          <cell r="AT13">
            <v>0</v>
          </cell>
          <cell r="AU13">
            <v>19858</v>
          </cell>
          <cell r="AV13">
            <v>177222</v>
          </cell>
          <cell r="AW13">
            <v>197080</v>
          </cell>
          <cell r="AX13">
            <v>0</v>
          </cell>
          <cell r="AY13">
            <v>197080</v>
          </cell>
          <cell r="AZ13">
            <v>0</v>
          </cell>
          <cell r="BA13">
            <v>197080</v>
          </cell>
          <cell r="BB13">
            <v>0</v>
          </cell>
          <cell r="BC13">
            <v>197080</v>
          </cell>
          <cell r="BD13">
            <v>-197080</v>
          </cell>
        </row>
        <row r="14">
          <cell r="A14" t="str">
            <v>Compton</v>
          </cell>
          <cell r="X14" t="str">
            <v>Compton</v>
          </cell>
        </row>
        <row r="15">
          <cell r="A15" t="str">
            <v>Contra Costa</v>
          </cell>
          <cell r="I15">
            <v>0</v>
          </cell>
          <cell r="K15">
            <v>0</v>
          </cell>
          <cell r="T15">
            <v>0</v>
          </cell>
          <cell r="V15">
            <v>0</v>
          </cell>
          <cell r="X15" t="str">
            <v>Contra Costa CCD</v>
          </cell>
          <cell r="Z15">
            <v>0</v>
          </cell>
          <cell r="AA15">
            <v>341655</v>
          </cell>
          <cell r="AE15">
            <v>341655</v>
          </cell>
          <cell r="AG15">
            <v>341655</v>
          </cell>
          <cell r="AI15" t="str">
            <v>Contra Costa CCD</v>
          </cell>
          <cell r="AK15">
            <v>0</v>
          </cell>
          <cell r="AL15">
            <v>66368</v>
          </cell>
          <cell r="AP15">
            <v>66368</v>
          </cell>
          <cell r="AR15">
            <v>66368</v>
          </cell>
          <cell r="AT15">
            <v>0</v>
          </cell>
          <cell r="AU15">
            <v>0</v>
          </cell>
          <cell r="AV15">
            <v>408023</v>
          </cell>
          <cell r="AW15">
            <v>408023</v>
          </cell>
          <cell r="AX15">
            <v>0</v>
          </cell>
          <cell r="AY15">
            <v>408023</v>
          </cell>
          <cell r="AZ15">
            <v>0</v>
          </cell>
          <cell r="BA15">
            <v>408023</v>
          </cell>
          <cell r="BB15">
            <v>0</v>
          </cell>
          <cell r="BC15">
            <v>408023</v>
          </cell>
          <cell r="BD15">
            <v>-408023</v>
          </cell>
        </row>
        <row r="16">
          <cell r="A16" t="str">
            <v>Copper Mountain</v>
          </cell>
          <cell r="I16">
            <v>0</v>
          </cell>
          <cell r="K16">
            <v>0</v>
          </cell>
          <cell r="T16">
            <v>0</v>
          </cell>
          <cell r="V16">
            <v>0</v>
          </cell>
          <cell r="X16" t="str">
            <v>Copper Mountain CCD</v>
          </cell>
          <cell r="Z16">
            <v>473</v>
          </cell>
          <cell r="AA16">
            <v>14633</v>
          </cell>
          <cell r="AE16">
            <v>15106</v>
          </cell>
          <cell r="AG16">
            <v>15106</v>
          </cell>
          <cell r="AI16" t="str">
            <v>Copper Mountain CCD</v>
          </cell>
          <cell r="AK16">
            <v>536</v>
          </cell>
          <cell r="AL16">
            <v>5514</v>
          </cell>
          <cell r="AP16">
            <v>6050</v>
          </cell>
          <cell r="AR16">
            <v>6050</v>
          </cell>
          <cell r="AT16">
            <v>0</v>
          </cell>
          <cell r="AU16">
            <v>1009</v>
          </cell>
          <cell r="AV16">
            <v>20147</v>
          </cell>
          <cell r="AW16">
            <v>21156</v>
          </cell>
          <cell r="AX16">
            <v>0</v>
          </cell>
          <cell r="AY16">
            <v>21156</v>
          </cell>
          <cell r="AZ16">
            <v>0</v>
          </cell>
          <cell r="BA16">
            <v>21156</v>
          </cell>
          <cell r="BB16">
            <v>0</v>
          </cell>
          <cell r="BC16">
            <v>21156</v>
          </cell>
          <cell r="BD16">
            <v>-21156</v>
          </cell>
        </row>
        <row r="17">
          <cell r="A17" t="str">
            <v>Desert</v>
          </cell>
          <cell r="I17">
            <v>0</v>
          </cell>
          <cell r="K17">
            <v>0</v>
          </cell>
          <cell r="T17">
            <v>0</v>
          </cell>
          <cell r="V17">
            <v>0</v>
          </cell>
          <cell r="X17" t="str">
            <v>Desert CCD</v>
          </cell>
          <cell r="Z17">
            <v>41857</v>
          </cell>
          <cell r="AA17">
            <v>227471</v>
          </cell>
          <cell r="AE17">
            <v>269328</v>
          </cell>
          <cell r="AG17">
            <v>269328</v>
          </cell>
          <cell r="AI17" t="str">
            <v>Desert CCD</v>
          </cell>
          <cell r="AK17">
            <v>9241</v>
          </cell>
          <cell r="AL17">
            <v>12288</v>
          </cell>
          <cell r="AP17">
            <v>21529</v>
          </cell>
          <cell r="AR17">
            <v>21529</v>
          </cell>
          <cell r="AT17">
            <v>0</v>
          </cell>
          <cell r="AU17">
            <v>51098</v>
          </cell>
          <cell r="AV17">
            <v>239759</v>
          </cell>
          <cell r="AW17">
            <v>290857</v>
          </cell>
          <cell r="AX17">
            <v>0</v>
          </cell>
          <cell r="AY17">
            <v>290857</v>
          </cell>
          <cell r="AZ17">
            <v>0</v>
          </cell>
          <cell r="BA17">
            <v>290857</v>
          </cell>
          <cell r="BB17">
            <v>0</v>
          </cell>
          <cell r="BC17">
            <v>290857</v>
          </cell>
          <cell r="BD17">
            <v>-290857</v>
          </cell>
        </row>
        <row r="18">
          <cell r="A18" t="str">
            <v>El Camino</v>
          </cell>
          <cell r="I18">
            <v>0</v>
          </cell>
          <cell r="K18">
            <v>0</v>
          </cell>
          <cell r="T18">
            <v>0</v>
          </cell>
          <cell r="V18">
            <v>0</v>
          </cell>
          <cell r="X18" t="str">
            <v>El Camino CCD</v>
          </cell>
          <cell r="Z18">
            <v>51281</v>
          </cell>
          <cell r="AA18">
            <v>306746</v>
          </cell>
          <cell r="AE18">
            <v>358027</v>
          </cell>
          <cell r="AG18">
            <v>358027</v>
          </cell>
          <cell r="AI18" t="str">
            <v>El Camino CCD</v>
          </cell>
          <cell r="AK18">
            <v>9270</v>
          </cell>
          <cell r="AL18">
            <v>14841</v>
          </cell>
          <cell r="AP18">
            <v>24111</v>
          </cell>
          <cell r="AR18">
            <v>24111</v>
          </cell>
          <cell r="AT18">
            <v>0</v>
          </cell>
          <cell r="AU18">
            <v>60551</v>
          </cell>
          <cell r="AV18">
            <v>321587</v>
          </cell>
          <cell r="AW18">
            <v>382138</v>
          </cell>
          <cell r="AX18">
            <v>0</v>
          </cell>
          <cell r="AY18">
            <v>382138</v>
          </cell>
          <cell r="AZ18">
            <v>0</v>
          </cell>
          <cell r="BA18">
            <v>382138</v>
          </cell>
          <cell r="BB18">
            <v>0</v>
          </cell>
          <cell r="BC18">
            <v>382138</v>
          </cell>
          <cell r="BD18">
            <v>-382138</v>
          </cell>
        </row>
        <row r="19">
          <cell r="A19" t="str">
            <v>Feather River</v>
          </cell>
          <cell r="I19">
            <v>0</v>
          </cell>
          <cell r="K19">
            <v>0</v>
          </cell>
          <cell r="T19">
            <v>0</v>
          </cell>
          <cell r="V19">
            <v>0</v>
          </cell>
          <cell r="X19" t="str">
            <v>Feather River CCD</v>
          </cell>
          <cell r="Z19">
            <v>2203</v>
          </cell>
          <cell r="AA19">
            <v>43984</v>
          </cell>
          <cell r="AE19">
            <v>46187</v>
          </cell>
          <cell r="AG19">
            <v>46187</v>
          </cell>
          <cell r="AI19" t="str">
            <v>Feather River CCD</v>
          </cell>
          <cell r="AK19">
            <v>9496</v>
          </cell>
          <cell r="AL19">
            <v>9786</v>
          </cell>
          <cell r="AP19">
            <v>19282</v>
          </cell>
          <cell r="AR19">
            <v>19282</v>
          </cell>
          <cell r="AT19">
            <v>0</v>
          </cell>
          <cell r="AU19">
            <v>11699</v>
          </cell>
          <cell r="AV19">
            <v>53770</v>
          </cell>
          <cell r="AW19">
            <v>65469</v>
          </cell>
          <cell r="AX19">
            <v>0</v>
          </cell>
          <cell r="AY19">
            <v>65469</v>
          </cell>
          <cell r="AZ19">
            <v>0</v>
          </cell>
          <cell r="BA19">
            <v>65469</v>
          </cell>
          <cell r="BB19">
            <v>0</v>
          </cell>
          <cell r="BC19">
            <v>65469</v>
          </cell>
          <cell r="BD19">
            <v>-65469</v>
          </cell>
        </row>
        <row r="20">
          <cell r="A20" t="str">
            <v>Foothill-DeAnza</v>
          </cell>
          <cell r="I20">
            <v>0</v>
          </cell>
          <cell r="K20">
            <v>0</v>
          </cell>
          <cell r="T20">
            <v>0</v>
          </cell>
          <cell r="V20">
            <v>0</v>
          </cell>
          <cell r="X20" t="str">
            <v>Foothill-De Anza CCD</v>
          </cell>
          <cell r="Z20">
            <v>9147</v>
          </cell>
          <cell r="AA20">
            <v>47597</v>
          </cell>
          <cell r="AE20">
            <v>56744</v>
          </cell>
          <cell r="AG20">
            <v>56744</v>
          </cell>
          <cell r="AI20" t="str">
            <v>Foothill-De Anza CCD</v>
          </cell>
          <cell r="AK20">
            <v>13593</v>
          </cell>
          <cell r="AL20">
            <v>15153</v>
          </cell>
          <cell r="AP20">
            <v>28746</v>
          </cell>
          <cell r="AR20">
            <v>28746</v>
          </cell>
          <cell r="AT20">
            <v>0</v>
          </cell>
          <cell r="AU20">
            <v>22740</v>
          </cell>
          <cell r="AV20">
            <v>62750</v>
          </cell>
          <cell r="AW20">
            <v>85490</v>
          </cell>
          <cell r="AX20">
            <v>0</v>
          </cell>
          <cell r="AY20">
            <v>85490</v>
          </cell>
          <cell r="AZ20">
            <v>0</v>
          </cell>
          <cell r="BA20">
            <v>85490</v>
          </cell>
          <cell r="BB20">
            <v>0</v>
          </cell>
          <cell r="BC20">
            <v>85490</v>
          </cell>
          <cell r="BD20">
            <v>-85490</v>
          </cell>
        </row>
        <row r="21">
          <cell r="A21" t="str">
            <v>Gavilan</v>
          </cell>
          <cell r="I21">
            <v>0</v>
          </cell>
          <cell r="K21">
            <v>0</v>
          </cell>
          <cell r="T21">
            <v>0</v>
          </cell>
          <cell r="V21">
            <v>0</v>
          </cell>
          <cell r="X21" t="str">
            <v>Gavilan CCD</v>
          </cell>
          <cell r="Z21">
            <v>10616</v>
          </cell>
          <cell r="AA21">
            <v>30407</v>
          </cell>
          <cell r="AE21">
            <v>41023</v>
          </cell>
          <cell r="AG21">
            <v>41023</v>
          </cell>
          <cell r="AI21" t="str">
            <v>Gavilan CCD</v>
          </cell>
          <cell r="AK21">
            <v>8485</v>
          </cell>
          <cell r="AL21">
            <v>8343</v>
          </cell>
          <cell r="AP21">
            <v>16828</v>
          </cell>
          <cell r="AR21">
            <v>16828</v>
          </cell>
          <cell r="AT21">
            <v>0</v>
          </cell>
          <cell r="AU21">
            <v>19101</v>
          </cell>
          <cell r="AV21">
            <v>38750</v>
          </cell>
          <cell r="AW21">
            <v>57851</v>
          </cell>
          <cell r="AX21">
            <v>0</v>
          </cell>
          <cell r="AY21">
            <v>57851</v>
          </cell>
          <cell r="AZ21">
            <v>0</v>
          </cell>
          <cell r="BA21">
            <v>57851</v>
          </cell>
          <cell r="BB21">
            <v>0</v>
          </cell>
          <cell r="BC21">
            <v>57851</v>
          </cell>
          <cell r="BD21">
            <v>-57851</v>
          </cell>
        </row>
        <row r="22">
          <cell r="A22" t="str">
            <v>Glendale</v>
          </cell>
          <cell r="I22">
            <v>0</v>
          </cell>
          <cell r="K22">
            <v>0</v>
          </cell>
          <cell r="T22">
            <v>0</v>
          </cell>
          <cell r="V22">
            <v>0</v>
          </cell>
          <cell r="X22" t="str">
            <v>Glendale CCD</v>
          </cell>
          <cell r="Z22">
            <v>77676</v>
          </cell>
          <cell r="AA22">
            <v>92372</v>
          </cell>
          <cell r="AE22">
            <v>170048</v>
          </cell>
          <cell r="AG22">
            <v>170048</v>
          </cell>
          <cell r="AI22" t="str">
            <v>Glendale CCD</v>
          </cell>
          <cell r="AK22">
            <v>3992</v>
          </cell>
          <cell r="AL22">
            <v>18851</v>
          </cell>
          <cell r="AP22">
            <v>22843</v>
          </cell>
          <cell r="AR22">
            <v>22843</v>
          </cell>
          <cell r="AT22">
            <v>0</v>
          </cell>
          <cell r="AU22">
            <v>81668</v>
          </cell>
          <cell r="AV22">
            <v>111223</v>
          </cell>
          <cell r="AW22">
            <v>192891</v>
          </cell>
          <cell r="AX22">
            <v>0</v>
          </cell>
          <cell r="AY22">
            <v>192891</v>
          </cell>
          <cell r="AZ22">
            <v>0</v>
          </cell>
          <cell r="BA22">
            <v>192891</v>
          </cell>
          <cell r="BB22">
            <v>0</v>
          </cell>
          <cell r="BC22">
            <v>192891</v>
          </cell>
          <cell r="BD22">
            <v>-192891</v>
          </cell>
        </row>
        <row r="23">
          <cell r="A23" t="str">
            <v>Grossmont-Cuyamaca</v>
          </cell>
          <cell r="I23">
            <v>0</v>
          </cell>
          <cell r="K23">
            <v>0</v>
          </cell>
          <cell r="T23">
            <v>0</v>
          </cell>
          <cell r="V23">
            <v>0</v>
          </cell>
          <cell r="X23" t="str">
            <v>Grossmont-Cuyamaca CCD</v>
          </cell>
          <cell r="Z23">
            <v>77611</v>
          </cell>
          <cell r="AA23">
            <v>290801</v>
          </cell>
          <cell r="AE23">
            <v>368412</v>
          </cell>
          <cell r="AG23">
            <v>368412</v>
          </cell>
          <cell r="AI23" t="str">
            <v>Grossmont-Cuyamaca CCD</v>
          </cell>
          <cell r="AK23">
            <v>13452</v>
          </cell>
          <cell r="AL23">
            <v>55306</v>
          </cell>
          <cell r="AP23">
            <v>68758</v>
          </cell>
          <cell r="AR23">
            <v>68758</v>
          </cell>
          <cell r="AT23">
            <v>0</v>
          </cell>
          <cell r="AU23">
            <v>91063</v>
          </cell>
          <cell r="AV23">
            <v>346107</v>
          </cell>
          <cell r="AW23">
            <v>437170</v>
          </cell>
          <cell r="AX23">
            <v>0</v>
          </cell>
          <cell r="AY23">
            <v>437170</v>
          </cell>
          <cell r="AZ23">
            <v>0</v>
          </cell>
          <cell r="BA23">
            <v>437170</v>
          </cell>
          <cell r="BB23">
            <v>0</v>
          </cell>
          <cell r="BC23">
            <v>437170</v>
          </cell>
          <cell r="BD23">
            <v>-437170</v>
          </cell>
        </row>
        <row r="24">
          <cell r="A24" t="str">
            <v>Hartnell</v>
          </cell>
          <cell r="I24">
            <v>0</v>
          </cell>
          <cell r="K24">
            <v>0</v>
          </cell>
          <cell r="T24">
            <v>0</v>
          </cell>
          <cell r="V24">
            <v>0</v>
          </cell>
          <cell r="X24" t="str">
            <v>Hartnell CCD</v>
          </cell>
          <cell r="Z24">
            <v>14742</v>
          </cell>
          <cell r="AA24">
            <v>38423</v>
          </cell>
          <cell r="AE24">
            <v>53165</v>
          </cell>
          <cell r="AG24">
            <v>53165</v>
          </cell>
          <cell r="AI24" t="str">
            <v>Hartnell CCD</v>
          </cell>
          <cell r="AK24">
            <v>9676</v>
          </cell>
          <cell r="AL24">
            <v>13867</v>
          </cell>
          <cell r="AP24">
            <v>23543</v>
          </cell>
          <cell r="AR24">
            <v>23543</v>
          </cell>
          <cell r="AT24">
            <v>0</v>
          </cell>
          <cell r="AU24">
            <v>24418</v>
          </cell>
          <cell r="AV24">
            <v>52290</v>
          </cell>
          <cell r="AW24">
            <v>76708</v>
          </cell>
          <cell r="AX24">
            <v>0</v>
          </cell>
          <cell r="AY24">
            <v>76708</v>
          </cell>
          <cell r="AZ24">
            <v>0</v>
          </cell>
          <cell r="BA24">
            <v>76708</v>
          </cell>
          <cell r="BB24">
            <v>0</v>
          </cell>
          <cell r="BC24">
            <v>76708</v>
          </cell>
          <cell r="BD24">
            <v>-76708</v>
          </cell>
        </row>
        <row r="25">
          <cell r="A25" t="str">
            <v>Imperial</v>
          </cell>
          <cell r="I25">
            <v>0</v>
          </cell>
          <cell r="K25">
            <v>0</v>
          </cell>
          <cell r="T25">
            <v>0</v>
          </cell>
          <cell r="V25">
            <v>0</v>
          </cell>
          <cell r="X25" t="str">
            <v>Imperial CCD</v>
          </cell>
          <cell r="Z25">
            <v>46270</v>
          </cell>
          <cell r="AA25">
            <v>78751</v>
          </cell>
          <cell r="AE25">
            <v>125021</v>
          </cell>
          <cell r="AG25">
            <v>125021</v>
          </cell>
          <cell r="AI25" t="str">
            <v>Imperial CCD</v>
          </cell>
          <cell r="AK25">
            <v>9977</v>
          </cell>
          <cell r="AL25">
            <v>11074</v>
          </cell>
          <cell r="AP25">
            <v>21051</v>
          </cell>
          <cell r="AR25">
            <v>21051</v>
          </cell>
          <cell r="AT25">
            <v>0</v>
          </cell>
          <cell r="AU25">
            <v>56247</v>
          </cell>
          <cell r="AV25">
            <v>89825</v>
          </cell>
          <cell r="AW25">
            <v>146072</v>
          </cell>
          <cell r="AX25">
            <v>0</v>
          </cell>
          <cell r="AY25">
            <v>146072</v>
          </cell>
          <cell r="AZ25">
            <v>0</v>
          </cell>
          <cell r="BA25">
            <v>146072</v>
          </cell>
          <cell r="BB25">
            <v>0</v>
          </cell>
          <cell r="BC25">
            <v>146072</v>
          </cell>
          <cell r="BD25">
            <v>-146072</v>
          </cell>
        </row>
        <row r="26">
          <cell r="A26" t="str">
            <v>Kern</v>
          </cell>
          <cell r="I26">
            <v>0</v>
          </cell>
          <cell r="K26">
            <v>0</v>
          </cell>
          <cell r="T26">
            <v>0</v>
          </cell>
          <cell r="V26">
            <v>0</v>
          </cell>
          <cell r="X26" t="str">
            <v>Kern CCD</v>
          </cell>
          <cell r="Z26">
            <v>214245</v>
          </cell>
          <cell r="AA26">
            <v>215143</v>
          </cell>
          <cell r="AE26">
            <v>429388</v>
          </cell>
          <cell r="AG26">
            <v>429388</v>
          </cell>
          <cell r="AI26" t="str">
            <v>Kern CCD</v>
          </cell>
          <cell r="AK26">
            <v>287</v>
          </cell>
          <cell r="AL26">
            <v>33248</v>
          </cell>
          <cell r="AP26">
            <v>33535</v>
          </cell>
          <cell r="AR26">
            <v>33535</v>
          </cell>
          <cell r="AT26">
            <v>0</v>
          </cell>
          <cell r="AU26">
            <v>214532</v>
          </cell>
          <cell r="AV26">
            <v>248391</v>
          </cell>
          <cell r="AW26">
            <v>462923</v>
          </cell>
          <cell r="AX26">
            <v>0</v>
          </cell>
          <cell r="AY26">
            <v>462923</v>
          </cell>
          <cell r="AZ26">
            <v>0</v>
          </cell>
          <cell r="BA26">
            <v>462923</v>
          </cell>
          <cell r="BB26">
            <v>0</v>
          </cell>
          <cell r="BC26">
            <v>462923</v>
          </cell>
          <cell r="BD26">
            <v>-462923</v>
          </cell>
        </row>
        <row r="27">
          <cell r="A27" t="str">
            <v>Lake Tahoe</v>
          </cell>
          <cell r="I27">
            <v>0</v>
          </cell>
          <cell r="K27">
            <v>0</v>
          </cell>
          <cell r="T27">
            <v>0</v>
          </cell>
          <cell r="V27">
            <v>0</v>
          </cell>
          <cell r="X27" t="str">
            <v>Lake Tahoe CCD</v>
          </cell>
          <cell r="Z27">
            <v>13125</v>
          </cell>
          <cell r="AA27">
            <v>15872</v>
          </cell>
          <cell r="AE27">
            <v>28997</v>
          </cell>
          <cell r="AG27">
            <v>28997</v>
          </cell>
          <cell r="AI27" t="str">
            <v>Lake Tahoe CCD</v>
          </cell>
          <cell r="AK27">
            <v>5798</v>
          </cell>
          <cell r="AL27">
            <v>5860</v>
          </cell>
          <cell r="AP27">
            <v>11658</v>
          </cell>
          <cell r="AR27">
            <v>11658</v>
          </cell>
          <cell r="AT27">
            <v>0</v>
          </cell>
          <cell r="AU27">
            <v>18923</v>
          </cell>
          <cell r="AV27">
            <v>21732</v>
          </cell>
          <cell r="AW27">
            <v>40655</v>
          </cell>
          <cell r="AX27">
            <v>0</v>
          </cell>
          <cell r="AY27">
            <v>40655</v>
          </cell>
          <cell r="AZ27">
            <v>0</v>
          </cell>
          <cell r="BA27">
            <v>40655</v>
          </cell>
          <cell r="BB27">
            <v>0</v>
          </cell>
          <cell r="BC27">
            <v>40655</v>
          </cell>
          <cell r="BD27">
            <v>-40655</v>
          </cell>
        </row>
        <row r="28">
          <cell r="A28" t="str">
            <v>Lassen</v>
          </cell>
          <cell r="I28">
            <v>0</v>
          </cell>
          <cell r="K28">
            <v>0</v>
          </cell>
          <cell r="T28">
            <v>0</v>
          </cell>
          <cell r="V28">
            <v>0</v>
          </cell>
          <cell r="X28" t="str">
            <v>Lassen CCD</v>
          </cell>
          <cell r="Z28">
            <v>0</v>
          </cell>
          <cell r="AA28">
            <v>0</v>
          </cell>
          <cell r="AE28">
            <v>0</v>
          </cell>
          <cell r="AG28">
            <v>0</v>
          </cell>
          <cell r="AI28" t="str">
            <v>Lassen CCD</v>
          </cell>
          <cell r="AK28">
            <v>2129</v>
          </cell>
          <cell r="AL28">
            <v>10111</v>
          </cell>
          <cell r="AP28">
            <v>12240</v>
          </cell>
          <cell r="AR28">
            <v>12240</v>
          </cell>
          <cell r="AT28">
            <v>0</v>
          </cell>
          <cell r="AU28">
            <v>2129</v>
          </cell>
          <cell r="AV28">
            <v>10111</v>
          </cell>
          <cell r="AW28">
            <v>12240</v>
          </cell>
          <cell r="AX28">
            <v>0</v>
          </cell>
          <cell r="AY28">
            <v>12240</v>
          </cell>
          <cell r="AZ28">
            <v>0</v>
          </cell>
          <cell r="BA28">
            <v>12240</v>
          </cell>
          <cell r="BB28">
            <v>0</v>
          </cell>
          <cell r="BC28">
            <v>12240</v>
          </cell>
          <cell r="BD28">
            <v>-12240</v>
          </cell>
        </row>
        <row r="29">
          <cell r="A29" t="str">
            <v>Long Beach</v>
          </cell>
          <cell r="I29">
            <v>0</v>
          </cell>
          <cell r="K29">
            <v>0</v>
          </cell>
          <cell r="T29">
            <v>0</v>
          </cell>
          <cell r="V29">
            <v>0</v>
          </cell>
          <cell r="X29" t="str">
            <v>Long Beach CCD</v>
          </cell>
          <cell r="Z29">
            <v>35969</v>
          </cell>
          <cell r="AA29">
            <v>361468</v>
          </cell>
          <cell r="AE29">
            <v>397437</v>
          </cell>
          <cell r="AG29">
            <v>397437</v>
          </cell>
          <cell r="AI29" t="str">
            <v>Long Beach CCD</v>
          </cell>
          <cell r="AK29">
            <v>11179</v>
          </cell>
          <cell r="AL29">
            <v>11376</v>
          </cell>
          <cell r="AP29">
            <v>22555</v>
          </cell>
          <cell r="AR29">
            <v>22555</v>
          </cell>
          <cell r="AT29">
            <v>0</v>
          </cell>
          <cell r="AU29">
            <v>47148</v>
          </cell>
          <cell r="AV29">
            <v>372844</v>
          </cell>
          <cell r="AW29">
            <v>419992</v>
          </cell>
          <cell r="AX29">
            <v>0</v>
          </cell>
          <cell r="AY29">
            <v>419992</v>
          </cell>
          <cell r="AZ29">
            <v>0</v>
          </cell>
          <cell r="BA29">
            <v>419992</v>
          </cell>
          <cell r="BB29">
            <v>0</v>
          </cell>
          <cell r="BC29">
            <v>419992</v>
          </cell>
          <cell r="BD29">
            <v>-419992</v>
          </cell>
        </row>
        <row r="30">
          <cell r="A30" t="str">
            <v>Los Angeles</v>
          </cell>
          <cell r="I30">
            <v>0</v>
          </cell>
          <cell r="K30">
            <v>0</v>
          </cell>
          <cell r="T30">
            <v>0</v>
          </cell>
          <cell r="V30">
            <v>0</v>
          </cell>
          <cell r="X30" t="str">
            <v>Los Angeles CCD</v>
          </cell>
          <cell r="Z30">
            <v>391050</v>
          </cell>
          <cell r="AA30">
            <v>764796</v>
          </cell>
          <cell r="AE30">
            <v>1155846</v>
          </cell>
          <cell r="AG30">
            <v>1155846</v>
          </cell>
          <cell r="AI30" t="str">
            <v>Los Angeles CCD</v>
          </cell>
          <cell r="AK30">
            <v>32825</v>
          </cell>
          <cell r="AL30">
            <v>63501</v>
          </cell>
          <cell r="AP30">
            <v>96326</v>
          </cell>
          <cell r="AR30">
            <v>96326</v>
          </cell>
          <cell r="AT30">
            <v>0</v>
          </cell>
          <cell r="AU30">
            <v>423875</v>
          </cell>
          <cell r="AV30">
            <v>828297</v>
          </cell>
          <cell r="AW30">
            <v>1252172</v>
          </cell>
          <cell r="AX30">
            <v>0</v>
          </cell>
          <cell r="AY30">
            <v>1252172</v>
          </cell>
          <cell r="AZ30">
            <v>0</v>
          </cell>
          <cell r="BA30">
            <v>1252172</v>
          </cell>
          <cell r="BB30">
            <v>0</v>
          </cell>
          <cell r="BC30">
            <v>1252172</v>
          </cell>
          <cell r="BD30">
            <v>-1252172</v>
          </cell>
        </row>
        <row r="31">
          <cell r="A31" t="str">
            <v>Los Rios</v>
          </cell>
          <cell r="I31">
            <v>0</v>
          </cell>
          <cell r="K31">
            <v>0</v>
          </cell>
          <cell r="T31">
            <v>0</v>
          </cell>
          <cell r="V31">
            <v>0</v>
          </cell>
          <cell r="X31" t="str">
            <v>Los Rios CCD</v>
          </cell>
          <cell r="Z31">
            <v>328872</v>
          </cell>
          <cell r="AA31">
            <v>429848</v>
          </cell>
          <cell r="AE31">
            <v>758720</v>
          </cell>
          <cell r="AG31">
            <v>758720</v>
          </cell>
          <cell r="AI31" t="str">
            <v>Los Rios CCD</v>
          </cell>
          <cell r="AK31">
            <v>40115</v>
          </cell>
          <cell r="AL31">
            <v>44946</v>
          </cell>
          <cell r="AP31">
            <v>85061</v>
          </cell>
          <cell r="AR31">
            <v>85061</v>
          </cell>
          <cell r="AT31">
            <v>0</v>
          </cell>
          <cell r="AU31">
            <v>368987</v>
          </cell>
          <cell r="AV31">
            <v>474794</v>
          </cell>
          <cell r="AW31">
            <v>843781</v>
          </cell>
          <cell r="AX31">
            <v>0</v>
          </cell>
          <cell r="AY31">
            <v>843781</v>
          </cell>
          <cell r="AZ31">
            <v>0</v>
          </cell>
          <cell r="BA31">
            <v>843781</v>
          </cell>
          <cell r="BB31">
            <v>0</v>
          </cell>
          <cell r="BC31">
            <v>843781</v>
          </cell>
          <cell r="BD31">
            <v>-843781</v>
          </cell>
        </row>
        <row r="32">
          <cell r="A32" t="str">
            <v>Marin</v>
          </cell>
          <cell r="I32">
            <v>0</v>
          </cell>
          <cell r="K32">
            <v>0</v>
          </cell>
          <cell r="T32">
            <v>0</v>
          </cell>
          <cell r="V32">
            <v>0</v>
          </cell>
          <cell r="X32" t="str">
            <v>Marin CCD</v>
          </cell>
          <cell r="Z32">
            <v>4773</v>
          </cell>
          <cell r="AA32">
            <v>40642</v>
          </cell>
          <cell r="AE32">
            <v>45415</v>
          </cell>
          <cell r="AG32">
            <v>45415</v>
          </cell>
          <cell r="AI32" t="str">
            <v>Marin CCD</v>
          </cell>
          <cell r="AK32">
            <v>11224</v>
          </cell>
          <cell r="AL32">
            <v>11403</v>
          </cell>
          <cell r="AP32">
            <v>22627</v>
          </cell>
          <cell r="AR32">
            <v>22627</v>
          </cell>
          <cell r="AT32">
            <v>0</v>
          </cell>
          <cell r="AU32">
            <v>15997</v>
          </cell>
          <cell r="AV32">
            <v>52045</v>
          </cell>
          <cell r="AW32">
            <v>68042</v>
          </cell>
          <cell r="AX32">
            <v>0</v>
          </cell>
          <cell r="AY32">
            <v>68042</v>
          </cell>
          <cell r="AZ32">
            <v>0</v>
          </cell>
          <cell r="BA32">
            <v>68042</v>
          </cell>
          <cell r="BB32">
            <v>0</v>
          </cell>
          <cell r="BC32">
            <v>68042</v>
          </cell>
          <cell r="BD32">
            <v>-68042</v>
          </cell>
        </row>
        <row r="33">
          <cell r="A33" t="str">
            <v>Mendocino-Lake</v>
          </cell>
          <cell r="I33">
            <v>0</v>
          </cell>
          <cell r="K33">
            <v>0</v>
          </cell>
          <cell r="T33">
            <v>0</v>
          </cell>
          <cell r="V33">
            <v>0</v>
          </cell>
          <cell r="X33" t="str">
            <v>Mendocino-Lake CCD</v>
          </cell>
          <cell r="Z33">
            <v>12621</v>
          </cell>
          <cell r="AA33">
            <v>35634</v>
          </cell>
          <cell r="AE33">
            <v>48255</v>
          </cell>
          <cell r="AG33">
            <v>48255</v>
          </cell>
          <cell r="AI33" t="str">
            <v>Mendocino-Lake CCD</v>
          </cell>
          <cell r="AK33">
            <v>5126</v>
          </cell>
          <cell r="AL33">
            <v>10821</v>
          </cell>
          <cell r="AP33">
            <v>15947</v>
          </cell>
          <cell r="AR33">
            <v>15947</v>
          </cell>
          <cell r="AT33">
            <v>0</v>
          </cell>
          <cell r="AU33">
            <v>17747</v>
          </cell>
          <cell r="AV33">
            <v>46455</v>
          </cell>
          <cell r="AW33">
            <v>64202</v>
          </cell>
          <cell r="AX33">
            <v>0</v>
          </cell>
          <cell r="AY33">
            <v>64202</v>
          </cell>
          <cell r="AZ33">
            <v>0</v>
          </cell>
          <cell r="BA33">
            <v>64202</v>
          </cell>
          <cell r="BB33">
            <v>0</v>
          </cell>
          <cell r="BC33">
            <v>64202</v>
          </cell>
          <cell r="BD33">
            <v>-64202</v>
          </cell>
        </row>
        <row r="34">
          <cell r="A34" t="str">
            <v>Merced</v>
          </cell>
          <cell r="I34">
            <v>0</v>
          </cell>
          <cell r="K34">
            <v>0</v>
          </cell>
          <cell r="T34">
            <v>0</v>
          </cell>
          <cell r="V34">
            <v>0</v>
          </cell>
          <cell r="X34" t="str">
            <v>Merced CCD</v>
          </cell>
          <cell r="Z34">
            <v>6927</v>
          </cell>
          <cell r="AA34">
            <v>71160</v>
          </cell>
          <cell r="AE34">
            <v>78087</v>
          </cell>
          <cell r="AG34">
            <v>78087</v>
          </cell>
          <cell r="AI34" t="str">
            <v>Merced CCD</v>
          </cell>
          <cell r="AK34">
            <v>0</v>
          </cell>
          <cell r="AL34">
            <v>0</v>
          </cell>
          <cell r="AP34">
            <v>0</v>
          </cell>
          <cell r="AR34">
            <v>0</v>
          </cell>
          <cell r="AT34">
            <v>0</v>
          </cell>
          <cell r="AU34">
            <v>6927</v>
          </cell>
          <cell r="AV34">
            <v>71160</v>
          </cell>
          <cell r="AW34">
            <v>78087</v>
          </cell>
          <cell r="AX34">
            <v>0</v>
          </cell>
          <cell r="AY34">
            <v>78087</v>
          </cell>
          <cell r="AZ34">
            <v>0</v>
          </cell>
          <cell r="BA34">
            <v>78087</v>
          </cell>
          <cell r="BB34">
            <v>0</v>
          </cell>
          <cell r="BC34">
            <v>78087</v>
          </cell>
          <cell r="BD34">
            <v>-78087</v>
          </cell>
        </row>
        <row r="35">
          <cell r="A35" t="str">
            <v>Miracosta</v>
          </cell>
          <cell r="I35">
            <v>0</v>
          </cell>
          <cell r="K35">
            <v>0</v>
          </cell>
          <cell r="T35">
            <v>0</v>
          </cell>
          <cell r="V35">
            <v>0</v>
          </cell>
          <cell r="X35" t="str">
            <v>Mira Costa CCD</v>
          </cell>
          <cell r="Z35">
            <v>59363</v>
          </cell>
          <cell r="AA35">
            <v>94947</v>
          </cell>
          <cell r="AE35">
            <v>154310</v>
          </cell>
          <cell r="AG35">
            <v>154310</v>
          </cell>
          <cell r="AI35" t="str">
            <v>Mira Costa CCD</v>
          </cell>
          <cell r="AK35">
            <v>9903</v>
          </cell>
          <cell r="AL35">
            <v>12057</v>
          </cell>
          <cell r="AP35">
            <v>21960</v>
          </cell>
          <cell r="AR35">
            <v>21960</v>
          </cell>
          <cell r="AT35">
            <v>0</v>
          </cell>
          <cell r="AU35">
            <v>69266</v>
          </cell>
          <cell r="AV35">
            <v>107004</v>
          </cell>
          <cell r="AW35">
            <v>176270</v>
          </cell>
          <cell r="AX35">
            <v>0</v>
          </cell>
          <cell r="AY35">
            <v>176270</v>
          </cell>
          <cell r="AZ35">
            <v>0</v>
          </cell>
          <cell r="BA35">
            <v>176270</v>
          </cell>
          <cell r="BB35">
            <v>0</v>
          </cell>
          <cell r="BC35">
            <v>176270</v>
          </cell>
          <cell r="BD35">
            <v>-176270</v>
          </cell>
        </row>
        <row r="36">
          <cell r="A36" t="str">
            <v>Monterey Peninsula</v>
          </cell>
          <cell r="I36">
            <v>0</v>
          </cell>
          <cell r="K36">
            <v>0</v>
          </cell>
          <cell r="T36">
            <v>0</v>
          </cell>
          <cell r="V36">
            <v>0</v>
          </cell>
          <cell r="X36" t="str">
            <v>Monterey Peninsula CCD</v>
          </cell>
          <cell r="Z36">
            <v>0</v>
          </cell>
          <cell r="AA36">
            <v>30833</v>
          </cell>
          <cell r="AE36">
            <v>30833</v>
          </cell>
          <cell r="AG36">
            <v>30833</v>
          </cell>
          <cell r="AI36" t="str">
            <v>Monterey Peninsula CCD</v>
          </cell>
          <cell r="AK36">
            <v>0</v>
          </cell>
          <cell r="AL36">
            <v>7588</v>
          </cell>
          <cell r="AP36">
            <v>7588</v>
          </cell>
          <cell r="AR36">
            <v>7588</v>
          </cell>
          <cell r="AT36">
            <v>0</v>
          </cell>
          <cell r="AU36">
            <v>0</v>
          </cell>
          <cell r="AV36">
            <v>38421</v>
          </cell>
          <cell r="AW36">
            <v>38421</v>
          </cell>
          <cell r="AX36">
            <v>0</v>
          </cell>
          <cell r="AY36">
            <v>38421</v>
          </cell>
          <cell r="AZ36">
            <v>0</v>
          </cell>
          <cell r="BA36">
            <v>38421</v>
          </cell>
          <cell r="BB36">
            <v>0</v>
          </cell>
          <cell r="BC36">
            <v>38421</v>
          </cell>
          <cell r="BD36">
            <v>-38421</v>
          </cell>
        </row>
        <row r="37">
          <cell r="A37" t="str">
            <v>Mt. San Antonio</v>
          </cell>
          <cell r="I37">
            <v>0</v>
          </cell>
          <cell r="K37">
            <v>0</v>
          </cell>
          <cell r="T37">
            <v>0</v>
          </cell>
          <cell r="V37">
            <v>0</v>
          </cell>
          <cell r="X37" t="str">
            <v>Mt. San Antonio CCD</v>
          </cell>
          <cell r="Z37">
            <v>139532</v>
          </cell>
          <cell r="AA37">
            <v>367732</v>
          </cell>
          <cell r="AE37">
            <v>507264</v>
          </cell>
          <cell r="AG37">
            <v>507264</v>
          </cell>
          <cell r="AI37" t="str">
            <v>Mt. San Antonio CCD</v>
          </cell>
          <cell r="AK37">
            <v>1625</v>
          </cell>
          <cell r="AL37">
            <v>9746</v>
          </cell>
          <cell r="AP37">
            <v>11371</v>
          </cell>
          <cell r="AR37">
            <v>11371</v>
          </cell>
          <cell r="AT37">
            <v>0</v>
          </cell>
          <cell r="AU37">
            <v>141157</v>
          </cell>
          <cell r="AV37">
            <v>377478</v>
          </cell>
          <cell r="AW37">
            <v>518635</v>
          </cell>
          <cell r="AX37">
            <v>0</v>
          </cell>
          <cell r="AY37">
            <v>518635</v>
          </cell>
          <cell r="AZ37">
            <v>0</v>
          </cell>
          <cell r="BA37">
            <v>518635</v>
          </cell>
          <cell r="BB37">
            <v>0</v>
          </cell>
          <cell r="BC37">
            <v>518635</v>
          </cell>
          <cell r="BD37">
            <v>-518635</v>
          </cell>
        </row>
        <row r="38">
          <cell r="A38" t="str">
            <v>Mt. San Jacinto</v>
          </cell>
          <cell r="I38">
            <v>0</v>
          </cell>
          <cell r="K38">
            <v>0</v>
          </cell>
          <cell r="T38">
            <v>0</v>
          </cell>
          <cell r="V38">
            <v>0</v>
          </cell>
          <cell r="X38" t="str">
            <v>Mt. San Jacinto CCD</v>
          </cell>
          <cell r="Z38">
            <v>92152</v>
          </cell>
          <cell r="AA38">
            <v>146053</v>
          </cell>
          <cell r="AE38">
            <v>238205</v>
          </cell>
          <cell r="AG38">
            <v>238205</v>
          </cell>
          <cell r="AI38" t="str">
            <v>Mt. San Jacinto CCD</v>
          </cell>
          <cell r="AK38">
            <v>9387</v>
          </cell>
          <cell r="AL38">
            <v>9045</v>
          </cell>
          <cell r="AP38">
            <v>18432</v>
          </cell>
          <cell r="AR38">
            <v>18432</v>
          </cell>
          <cell r="AT38">
            <v>0</v>
          </cell>
          <cell r="AU38">
            <v>101539</v>
          </cell>
          <cell r="AV38">
            <v>155098</v>
          </cell>
          <cell r="AW38">
            <v>256637</v>
          </cell>
          <cell r="AX38">
            <v>0</v>
          </cell>
          <cell r="AY38">
            <v>256637</v>
          </cell>
          <cell r="AZ38">
            <v>0</v>
          </cell>
          <cell r="BA38">
            <v>256637</v>
          </cell>
          <cell r="BB38">
            <v>0</v>
          </cell>
          <cell r="BC38">
            <v>256637</v>
          </cell>
          <cell r="BD38">
            <v>-256637</v>
          </cell>
        </row>
        <row r="39">
          <cell r="A39" t="str">
            <v>Napa Valley</v>
          </cell>
          <cell r="I39">
            <v>0</v>
          </cell>
          <cell r="K39">
            <v>0</v>
          </cell>
          <cell r="T39">
            <v>0</v>
          </cell>
          <cell r="V39">
            <v>0</v>
          </cell>
          <cell r="X39" t="str">
            <v>Napa Valley CCD</v>
          </cell>
          <cell r="Z39">
            <v>17884</v>
          </cell>
          <cell r="AA39">
            <v>18399</v>
          </cell>
          <cell r="AE39">
            <v>36283</v>
          </cell>
          <cell r="AG39">
            <v>36283</v>
          </cell>
          <cell r="AI39" t="str">
            <v>Napa Valley CCD</v>
          </cell>
          <cell r="AK39">
            <v>1859</v>
          </cell>
          <cell r="AL39">
            <v>5605</v>
          </cell>
          <cell r="AP39">
            <v>7464</v>
          </cell>
          <cell r="AR39">
            <v>7464</v>
          </cell>
          <cell r="AT39">
            <v>0</v>
          </cell>
          <cell r="AU39">
            <v>19743</v>
          </cell>
          <cell r="AV39">
            <v>24004</v>
          </cell>
          <cell r="AW39">
            <v>43747</v>
          </cell>
          <cell r="AX39">
            <v>0</v>
          </cell>
          <cell r="AY39">
            <v>43747</v>
          </cell>
          <cell r="AZ39">
            <v>0</v>
          </cell>
          <cell r="BA39">
            <v>43747</v>
          </cell>
          <cell r="BB39">
            <v>0</v>
          </cell>
          <cell r="BC39">
            <v>43747</v>
          </cell>
          <cell r="BD39">
            <v>-43747</v>
          </cell>
        </row>
        <row r="40">
          <cell r="A40" t="str">
            <v>North Orange County</v>
          </cell>
          <cell r="I40">
            <v>0</v>
          </cell>
          <cell r="K40">
            <v>0</v>
          </cell>
          <cell r="T40">
            <v>0</v>
          </cell>
          <cell r="V40">
            <v>0</v>
          </cell>
          <cell r="X40" t="str">
            <v>North Orange County CCD</v>
          </cell>
          <cell r="Z40">
            <v>96661</v>
          </cell>
          <cell r="AA40">
            <v>413343</v>
          </cell>
          <cell r="AE40">
            <v>510004</v>
          </cell>
          <cell r="AG40">
            <v>510004</v>
          </cell>
          <cell r="AI40" t="str">
            <v>North Orange County CCD</v>
          </cell>
          <cell r="AK40">
            <v>2693</v>
          </cell>
          <cell r="AL40">
            <v>12194</v>
          </cell>
          <cell r="AP40">
            <v>14887</v>
          </cell>
          <cell r="AR40">
            <v>14887</v>
          </cell>
          <cell r="AT40">
            <v>0</v>
          </cell>
          <cell r="AU40">
            <v>99354</v>
          </cell>
          <cell r="AV40">
            <v>425537</v>
          </cell>
          <cell r="AW40">
            <v>524891</v>
          </cell>
          <cell r="AX40">
            <v>0</v>
          </cell>
          <cell r="AY40">
            <v>524891</v>
          </cell>
          <cell r="AZ40">
            <v>0</v>
          </cell>
          <cell r="BA40">
            <v>524891</v>
          </cell>
          <cell r="BB40">
            <v>0</v>
          </cell>
          <cell r="BC40">
            <v>524891</v>
          </cell>
          <cell r="BD40">
            <v>-524891</v>
          </cell>
        </row>
        <row r="41">
          <cell r="A41" t="str">
            <v>Ohlone</v>
          </cell>
          <cell r="I41">
            <v>0</v>
          </cell>
          <cell r="K41">
            <v>0</v>
          </cell>
          <cell r="T41">
            <v>0</v>
          </cell>
          <cell r="V41">
            <v>0</v>
          </cell>
          <cell r="X41" t="str">
            <v xml:space="preserve">Ohlone CCD </v>
          </cell>
          <cell r="Z41">
            <v>0</v>
          </cell>
          <cell r="AA41">
            <v>51943</v>
          </cell>
          <cell r="AE41">
            <v>51943</v>
          </cell>
          <cell r="AG41">
            <v>51943</v>
          </cell>
          <cell r="AI41" t="str">
            <v xml:space="preserve">Ohlone CCD </v>
          </cell>
          <cell r="AK41">
            <v>7035</v>
          </cell>
          <cell r="AL41">
            <v>7005</v>
          </cell>
          <cell r="AP41">
            <v>14040</v>
          </cell>
          <cell r="AR41">
            <v>14040</v>
          </cell>
          <cell r="AT41">
            <v>0</v>
          </cell>
          <cell r="AU41">
            <v>7035</v>
          </cell>
          <cell r="AV41">
            <v>58948</v>
          </cell>
          <cell r="AW41">
            <v>65983</v>
          </cell>
          <cell r="AX41">
            <v>0</v>
          </cell>
          <cell r="AY41">
            <v>65983</v>
          </cell>
          <cell r="AZ41">
            <v>0</v>
          </cell>
          <cell r="BA41">
            <v>65983</v>
          </cell>
          <cell r="BB41">
            <v>0</v>
          </cell>
          <cell r="BC41">
            <v>65983</v>
          </cell>
          <cell r="BD41">
            <v>-65983</v>
          </cell>
        </row>
        <row r="42">
          <cell r="A42" t="str">
            <v>Palo Verde</v>
          </cell>
          <cell r="I42">
            <v>0</v>
          </cell>
          <cell r="K42">
            <v>0</v>
          </cell>
          <cell r="T42">
            <v>0</v>
          </cell>
          <cell r="V42">
            <v>0</v>
          </cell>
          <cell r="X42" t="str">
            <v>Palo Verde</v>
          </cell>
          <cell r="Z42">
            <v>22772</v>
          </cell>
          <cell r="AA42">
            <v>32899</v>
          </cell>
          <cell r="AE42">
            <v>55671</v>
          </cell>
          <cell r="AG42">
            <v>55671</v>
          </cell>
          <cell r="AI42" t="str">
            <v>Palo Verde</v>
          </cell>
          <cell r="AK42">
            <v>5856</v>
          </cell>
          <cell r="AL42">
            <v>13475</v>
          </cell>
          <cell r="AP42">
            <v>19331</v>
          </cell>
          <cell r="AR42">
            <v>19331</v>
          </cell>
          <cell r="AT42">
            <v>0</v>
          </cell>
          <cell r="AU42">
            <v>28628</v>
          </cell>
          <cell r="AV42">
            <v>46374</v>
          </cell>
          <cell r="AW42">
            <v>75002</v>
          </cell>
          <cell r="AX42">
            <v>0</v>
          </cell>
          <cell r="AY42">
            <v>75002</v>
          </cell>
          <cell r="AZ42">
            <v>0</v>
          </cell>
          <cell r="BA42">
            <v>75002</v>
          </cell>
          <cell r="BB42">
            <v>0</v>
          </cell>
          <cell r="BC42">
            <v>75002</v>
          </cell>
          <cell r="BD42">
            <v>-75002</v>
          </cell>
        </row>
        <row r="43">
          <cell r="A43" t="str">
            <v>Palomar</v>
          </cell>
          <cell r="I43">
            <v>0</v>
          </cell>
          <cell r="K43">
            <v>0</v>
          </cell>
          <cell r="T43">
            <v>0</v>
          </cell>
          <cell r="V43">
            <v>0</v>
          </cell>
          <cell r="X43" t="str">
            <v>Palomar CCD</v>
          </cell>
          <cell r="Z43">
            <v>17353</v>
          </cell>
          <cell r="AA43">
            <v>291868</v>
          </cell>
          <cell r="AE43">
            <v>309221</v>
          </cell>
          <cell r="AG43">
            <v>309221</v>
          </cell>
          <cell r="AI43" t="str">
            <v>Palomar CCD</v>
          </cell>
          <cell r="AK43">
            <v>7111</v>
          </cell>
          <cell r="AL43">
            <v>10035</v>
          </cell>
          <cell r="AP43">
            <v>17146</v>
          </cell>
          <cell r="AR43">
            <v>17146</v>
          </cell>
          <cell r="AT43">
            <v>0</v>
          </cell>
          <cell r="AU43">
            <v>24464</v>
          </cell>
          <cell r="AV43">
            <v>301903</v>
          </cell>
          <cell r="AW43">
            <v>326367</v>
          </cell>
          <cell r="AX43">
            <v>0</v>
          </cell>
          <cell r="AY43">
            <v>326367</v>
          </cell>
          <cell r="AZ43">
            <v>0</v>
          </cell>
          <cell r="BA43">
            <v>326367</v>
          </cell>
          <cell r="BB43">
            <v>0</v>
          </cell>
          <cell r="BC43">
            <v>326367</v>
          </cell>
          <cell r="BD43">
            <v>-326367</v>
          </cell>
        </row>
        <row r="44">
          <cell r="A44" t="str">
            <v>Pasadena</v>
          </cell>
          <cell r="I44">
            <v>0</v>
          </cell>
          <cell r="K44">
            <v>0</v>
          </cell>
          <cell r="T44">
            <v>0</v>
          </cell>
          <cell r="V44">
            <v>0</v>
          </cell>
          <cell r="X44" t="str">
            <v>Pasadena Area CCD</v>
          </cell>
          <cell r="Z44">
            <v>23574</v>
          </cell>
          <cell r="AA44">
            <v>52190</v>
          </cell>
          <cell r="AE44">
            <v>75764</v>
          </cell>
          <cell r="AG44">
            <v>75764</v>
          </cell>
          <cell r="AI44" t="str">
            <v>Pasadena Area CCD</v>
          </cell>
          <cell r="AK44">
            <v>8195</v>
          </cell>
          <cell r="AL44">
            <v>7080</v>
          </cell>
          <cell r="AP44">
            <v>15275</v>
          </cell>
          <cell r="AR44">
            <v>15275</v>
          </cell>
          <cell r="AT44">
            <v>0</v>
          </cell>
          <cell r="AU44">
            <v>31769</v>
          </cell>
          <cell r="AV44">
            <v>59270</v>
          </cell>
          <cell r="AW44">
            <v>91039</v>
          </cell>
          <cell r="AX44">
            <v>0</v>
          </cell>
          <cell r="AY44">
            <v>91039</v>
          </cell>
          <cell r="AZ44">
            <v>0</v>
          </cell>
          <cell r="BA44">
            <v>91039</v>
          </cell>
          <cell r="BB44">
            <v>0</v>
          </cell>
          <cell r="BC44">
            <v>91039</v>
          </cell>
          <cell r="BD44">
            <v>-91039</v>
          </cell>
        </row>
        <row r="45">
          <cell r="A45" t="str">
            <v>Peralta</v>
          </cell>
          <cell r="I45">
            <v>0</v>
          </cell>
          <cell r="K45">
            <v>0</v>
          </cell>
          <cell r="T45">
            <v>0</v>
          </cell>
          <cell r="V45">
            <v>0</v>
          </cell>
          <cell r="X45" t="str">
            <v>Peralta CCD</v>
          </cell>
          <cell r="Z45">
            <v>26963</v>
          </cell>
          <cell r="AA45">
            <v>69967</v>
          </cell>
          <cell r="AE45">
            <v>96930</v>
          </cell>
          <cell r="AG45">
            <v>96930</v>
          </cell>
          <cell r="AI45" t="str">
            <v>Peralta CCD</v>
          </cell>
          <cell r="AK45">
            <v>4276</v>
          </cell>
          <cell r="AL45">
            <v>20017</v>
          </cell>
          <cell r="AP45">
            <v>24293</v>
          </cell>
          <cell r="AR45">
            <v>24293</v>
          </cell>
          <cell r="AT45">
            <v>0</v>
          </cell>
          <cell r="AU45">
            <v>31239</v>
          </cell>
          <cell r="AV45">
            <v>89984</v>
          </cell>
          <cell r="AW45">
            <v>121223</v>
          </cell>
          <cell r="AX45">
            <v>0</v>
          </cell>
          <cell r="AY45">
            <v>121223</v>
          </cell>
          <cell r="AZ45">
            <v>0</v>
          </cell>
          <cell r="BA45">
            <v>121223</v>
          </cell>
          <cell r="BB45">
            <v>0</v>
          </cell>
          <cell r="BC45">
            <v>121223</v>
          </cell>
          <cell r="BD45">
            <v>-121223</v>
          </cell>
        </row>
        <row r="46">
          <cell r="A46" t="str">
            <v>Rancho Santiago</v>
          </cell>
          <cell r="I46">
            <v>0</v>
          </cell>
          <cell r="K46">
            <v>0</v>
          </cell>
          <cell r="T46">
            <v>0</v>
          </cell>
          <cell r="V46">
            <v>0</v>
          </cell>
          <cell r="X46" t="str">
            <v>Rancho Santiago CCD</v>
          </cell>
          <cell r="Z46">
            <v>46747</v>
          </cell>
          <cell r="AA46">
            <v>59719</v>
          </cell>
          <cell r="AE46">
            <v>106466</v>
          </cell>
          <cell r="AG46">
            <v>106466</v>
          </cell>
          <cell r="AI46" t="str">
            <v>Rancho Santiago CCD</v>
          </cell>
          <cell r="AK46">
            <v>6683</v>
          </cell>
          <cell r="AL46">
            <v>21237</v>
          </cell>
          <cell r="AP46">
            <v>27920</v>
          </cell>
          <cell r="AR46">
            <v>27920</v>
          </cell>
          <cell r="AT46">
            <v>0</v>
          </cell>
          <cell r="AU46">
            <v>53430</v>
          </cell>
          <cell r="AV46">
            <v>80956</v>
          </cell>
          <cell r="AW46">
            <v>134386</v>
          </cell>
          <cell r="AX46">
            <v>0</v>
          </cell>
          <cell r="AY46">
            <v>134386</v>
          </cell>
          <cell r="AZ46">
            <v>0</v>
          </cell>
          <cell r="BA46">
            <v>134386</v>
          </cell>
          <cell r="BB46">
            <v>0</v>
          </cell>
          <cell r="BC46">
            <v>134386</v>
          </cell>
          <cell r="BD46">
            <v>-134386</v>
          </cell>
        </row>
        <row r="47">
          <cell r="A47" t="str">
            <v>Redwoods</v>
          </cell>
          <cell r="I47">
            <v>0</v>
          </cell>
          <cell r="K47">
            <v>0</v>
          </cell>
          <cell r="T47">
            <v>0</v>
          </cell>
          <cell r="V47">
            <v>0</v>
          </cell>
          <cell r="X47" t="str">
            <v>Redwoods CCD</v>
          </cell>
          <cell r="Z47">
            <v>0</v>
          </cell>
          <cell r="AA47">
            <v>32334</v>
          </cell>
          <cell r="AE47">
            <v>32334</v>
          </cell>
          <cell r="AG47">
            <v>32334</v>
          </cell>
          <cell r="AI47" t="str">
            <v>Redwoods CCD</v>
          </cell>
          <cell r="AK47">
            <v>4235</v>
          </cell>
          <cell r="AL47">
            <v>5826</v>
          </cell>
          <cell r="AP47">
            <v>10061</v>
          </cell>
          <cell r="AR47">
            <v>10061</v>
          </cell>
          <cell r="AT47">
            <v>0</v>
          </cell>
          <cell r="AU47">
            <v>4235</v>
          </cell>
          <cell r="AV47">
            <v>38160</v>
          </cell>
          <cell r="AW47">
            <v>42395</v>
          </cell>
          <cell r="AX47">
            <v>0</v>
          </cell>
          <cell r="AY47">
            <v>42395</v>
          </cell>
          <cell r="AZ47">
            <v>0</v>
          </cell>
          <cell r="BA47">
            <v>42395</v>
          </cell>
          <cell r="BB47">
            <v>0</v>
          </cell>
          <cell r="BC47">
            <v>42395</v>
          </cell>
          <cell r="BD47">
            <v>-42395</v>
          </cell>
        </row>
        <row r="48">
          <cell r="A48" t="str">
            <v>Rio Hondo</v>
          </cell>
          <cell r="I48">
            <v>0</v>
          </cell>
          <cell r="K48">
            <v>0</v>
          </cell>
          <cell r="T48">
            <v>0</v>
          </cell>
          <cell r="V48">
            <v>0</v>
          </cell>
          <cell r="X48" t="str">
            <v>Rio Hondo CCD</v>
          </cell>
          <cell r="Z48">
            <v>106719</v>
          </cell>
          <cell r="AA48">
            <v>63549</v>
          </cell>
          <cell r="AE48">
            <v>170268</v>
          </cell>
          <cell r="AG48">
            <v>170268</v>
          </cell>
          <cell r="AI48" t="str">
            <v>Rio Hondo CCD</v>
          </cell>
          <cell r="AK48">
            <v>15165</v>
          </cell>
          <cell r="AL48">
            <v>11491</v>
          </cell>
          <cell r="AP48">
            <v>26656</v>
          </cell>
          <cell r="AR48">
            <v>26656</v>
          </cell>
          <cell r="AT48">
            <v>0</v>
          </cell>
          <cell r="AU48">
            <v>121884</v>
          </cell>
          <cell r="AV48">
            <v>75040</v>
          </cell>
          <cell r="AW48">
            <v>196924</v>
          </cell>
          <cell r="AX48">
            <v>0</v>
          </cell>
          <cell r="AY48">
            <v>196924</v>
          </cell>
          <cell r="AZ48">
            <v>0</v>
          </cell>
          <cell r="BA48">
            <v>196924</v>
          </cell>
          <cell r="BB48">
            <v>0</v>
          </cell>
          <cell r="BC48">
            <v>196924</v>
          </cell>
          <cell r="BD48">
            <v>-196924</v>
          </cell>
        </row>
        <row r="49">
          <cell r="A49" t="str">
            <v>Riverside</v>
          </cell>
          <cell r="I49">
            <v>0</v>
          </cell>
          <cell r="K49">
            <v>0</v>
          </cell>
          <cell r="T49">
            <v>0</v>
          </cell>
          <cell r="V49">
            <v>0</v>
          </cell>
          <cell r="X49" t="str">
            <v>Riverside CCD</v>
          </cell>
          <cell r="Z49">
            <v>70324</v>
          </cell>
          <cell r="AA49">
            <v>216860</v>
          </cell>
          <cell r="AE49">
            <v>287184</v>
          </cell>
          <cell r="AG49">
            <v>287184</v>
          </cell>
          <cell r="AI49" t="str">
            <v>Riverside CCD</v>
          </cell>
          <cell r="AK49">
            <v>22829</v>
          </cell>
          <cell r="AL49">
            <v>26351</v>
          </cell>
          <cell r="AP49">
            <v>49180</v>
          </cell>
          <cell r="AR49">
            <v>49180</v>
          </cell>
          <cell r="AT49">
            <v>0</v>
          </cell>
          <cell r="AU49">
            <v>93153</v>
          </cell>
          <cell r="AV49">
            <v>243211</v>
          </cell>
          <cell r="AW49">
            <v>336364</v>
          </cell>
          <cell r="AX49">
            <v>0</v>
          </cell>
          <cell r="AY49">
            <v>336364</v>
          </cell>
          <cell r="AZ49">
            <v>0</v>
          </cell>
          <cell r="BA49">
            <v>336364</v>
          </cell>
          <cell r="BB49">
            <v>0</v>
          </cell>
          <cell r="BC49">
            <v>336364</v>
          </cell>
          <cell r="BD49">
            <v>-336364</v>
          </cell>
        </row>
        <row r="50">
          <cell r="A50" t="str">
            <v>San Bernardino</v>
          </cell>
          <cell r="I50">
            <v>0</v>
          </cell>
          <cell r="K50">
            <v>0</v>
          </cell>
          <cell r="T50">
            <v>0</v>
          </cell>
          <cell r="V50">
            <v>0</v>
          </cell>
          <cell r="X50" t="str">
            <v>San Bernardino CCD</v>
          </cell>
          <cell r="Z50">
            <v>12747</v>
          </cell>
          <cell r="AA50">
            <v>20789</v>
          </cell>
          <cell r="AE50">
            <v>33536</v>
          </cell>
          <cell r="AG50">
            <v>33536</v>
          </cell>
          <cell r="AI50" t="str">
            <v>San Bernardino CCD</v>
          </cell>
          <cell r="AK50">
            <v>6176</v>
          </cell>
          <cell r="AL50">
            <v>5600</v>
          </cell>
          <cell r="AP50">
            <v>11776</v>
          </cell>
          <cell r="AR50">
            <v>11776</v>
          </cell>
          <cell r="AT50">
            <v>0</v>
          </cell>
          <cell r="AU50">
            <v>18923</v>
          </cell>
          <cell r="AV50">
            <v>26389</v>
          </cell>
          <cell r="AW50">
            <v>45312</v>
          </cell>
          <cell r="AX50">
            <v>0</v>
          </cell>
          <cell r="AY50">
            <v>45312</v>
          </cell>
          <cell r="AZ50">
            <v>0</v>
          </cell>
          <cell r="BA50">
            <v>45312</v>
          </cell>
          <cell r="BB50">
            <v>0</v>
          </cell>
          <cell r="BC50">
            <v>45312</v>
          </cell>
          <cell r="BD50">
            <v>-45312</v>
          </cell>
        </row>
        <row r="51">
          <cell r="A51" t="str">
            <v>San Diego</v>
          </cell>
          <cell r="I51">
            <v>0</v>
          </cell>
          <cell r="K51">
            <v>0</v>
          </cell>
          <cell r="T51">
            <v>0</v>
          </cell>
          <cell r="V51">
            <v>0</v>
          </cell>
          <cell r="X51" t="str">
            <v>San Diego CCD</v>
          </cell>
          <cell r="Z51">
            <v>153416</v>
          </cell>
          <cell r="AA51">
            <v>487737</v>
          </cell>
          <cell r="AE51">
            <v>641153</v>
          </cell>
          <cell r="AG51">
            <v>641153</v>
          </cell>
          <cell r="AI51" t="str">
            <v>San Diego CCD</v>
          </cell>
          <cell r="AK51">
            <v>19439</v>
          </cell>
          <cell r="AL51">
            <v>20511</v>
          </cell>
          <cell r="AP51">
            <v>39950</v>
          </cell>
          <cell r="AR51">
            <v>39950</v>
          </cell>
          <cell r="AT51">
            <v>0</v>
          </cell>
          <cell r="AU51">
            <v>172855</v>
          </cell>
          <cell r="AV51">
            <v>508248</v>
          </cell>
          <cell r="AW51">
            <v>681103</v>
          </cell>
          <cell r="AX51">
            <v>0</v>
          </cell>
          <cell r="AY51">
            <v>681103</v>
          </cell>
          <cell r="AZ51">
            <v>0</v>
          </cell>
          <cell r="BA51">
            <v>681103</v>
          </cell>
          <cell r="BB51">
            <v>0</v>
          </cell>
          <cell r="BC51">
            <v>681103</v>
          </cell>
          <cell r="BD51">
            <v>-681103</v>
          </cell>
        </row>
        <row r="52">
          <cell r="A52" t="str">
            <v>San Francisco</v>
          </cell>
          <cell r="I52">
            <v>0</v>
          </cell>
          <cell r="K52">
            <v>0</v>
          </cell>
          <cell r="T52">
            <v>0</v>
          </cell>
          <cell r="V52">
            <v>0</v>
          </cell>
          <cell r="X52" t="str">
            <v>San Francisco CCD</v>
          </cell>
          <cell r="Z52">
            <v>67975</v>
          </cell>
          <cell r="AA52">
            <v>322493</v>
          </cell>
          <cell r="AE52">
            <v>390468</v>
          </cell>
          <cell r="AG52">
            <v>390468</v>
          </cell>
          <cell r="AI52" t="str">
            <v>San Francisco CCD</v>
          </cell>
          <cell r="AK52">
            <v>9768</v>
          </cell>
          <cell r="AL52">
            <v>11606</v>
          </cell>
          <cell r="AP52">
            <v>21374</v>
          </cell>
          <cell r="AR52">
            <v>21374</v>
          </cell>
          <cell r="AT52">
            <v>0</v>
          </cell>
          <cell r="AU52">
            <v>77743</v>
          </cell>
          <cell r="AV52">
            <v>334099</v>
          </cell>
          <cell r="AW52">
            <v>411842</v>
          </cell>
          <cell r="AX52">
            <v>0</v>
          </cell>
          <cell r="AY52">
            <v>411842</v>
          </cell>
          <cell r="AZ52">
            <v>0</v>
          </cell>
          <cell r="BA52">
            <v>411842</v>
          </cell>
          <cell r="BB52">
            <v>0</v>
          </cell>
          <cell r="BC52">
            <v>411842</v>
          </cell>
          <cell r="BD52">
            <v>-411842</v>
          </cell>
        </row>
        <row r="53">
          <cell r="A53" t="str">
            <v>San Joaquin Delta</v>
          </cell>
          <cell r="I53">
            <v>0</v>
          </cell>
          <cell r="K53">
            <v>0</v>
          </cell>
          <cell r="T53">
            <v>0</v>
          </cell>
          <cell r="V53">
            <v>0</v>
          </cell>
          <cell r="X53" t="str">
            <v>San Joaquin Delta CCD</v>
          </cell>
          <cell r="Z53">
            <v>3798</v>
          </cell>
          <cell r="AA53">
            <v>398796</v>
          </cell>
          <cell r="AE53">
            <v>402594</v>
          </cell>
          <cell r="AG53">
            <v>402594</v>
          </cell>
          <cell r="AI53" t="str">
            <v>San Joaquin Delta CCD</v>
          </cell>
          <cell r="AK53">
            <v>407</v>
          </cell>
          <cell r="AL53">
            <v>3029</v>
          </cell>
          <cell r="AP53">
            <v>3436</v>
          </cell>
          <cell r="AR53">
            <v>3436</v>
          </cell>
          <cell r="AT53">
            <v>0</v>
          </cell>
          <cell r="AU53">
            <v>4205</v>
          </cell>
          <cell r="AV53">
            <v>401825</v>
          </cell>
          <cell r="AW53">
            <v>406030</v>
          </cell>
          <cell r="AX53">
            <v>0</v>
          </cell>
          <cell r="AY53">
            <v>406030</v>
          </cell>
          <cell r="AZ53">
            <v>0</v>
          </cell>
          <cell r="BA53">
            <v>406030</v>
          </cell>
          <cell r="BB53">
            <v>0</v>
          </cell>
          <cell r="BC53">
            <v>406030</v>
          </cell>
          <cell r="BD53">
            <v>-406030</v>
          </cell>
        </row>
        <row r="54">
          <cell r="A54" t="str">
            <v>San Jose-Evergreen</v>
          </cell>
          <cell r="I54">
            <v>0</v>
          </cell>
          <cell r="K54">
            <v>0</v>
          </cell>
          <cell r="T54">
            <v>0</v>
          </cell>
          <cell r="V54">
            <v>0</v>
          </cell>
          <cell r="X54" t="str">
            <v>San Jose-Evergreen CCD</v>
          </cell>
          <cell r="Z54">
            <v>29942</v>
          </cell>
          <cell r="AA54">
            <v>53395</v>
          </cell>
          <cell r="AE54">
            <v>83337</v>
          </cell>
          <cell r="AG54">
            <v>83337</v>
          </cell>
          <cell r="AI54" t="str">
            <v>San Jose-Evergreen CCD</v>
          </cell>
          <cell r="AK54">
            <v>21535</v>
          </cell>
          <cell r="AL54">
            <v>20479</v>
          </cell>
          <cell r="AP54">
            <v>42014</v>
          </cell>
          <cell r="AR54">
            <v>42014</v>
          </cell>
          <cell r="AT54">
            <v>0</v>
          </cell>
          <cell r="AU54">
            <v>51477</v>
          </cell>
          <cell r="AV54">
            <v>73874</v>
          </cell>
          <cell r="AW54">
            <v>125351</v>
          </cell>
          <cell r="AX54">
            <v>0</v>
          </cell>
          <cell r="AY54">
            <v>125351</v>
          </cell>
          <cell r="AZ54">
            <v>0</v>
          </cell>
          <cell r="BA54">
            <v>125351</v>
          </cell>
          <cell r="BB54">
            <v>0</v>
          </cell>
          <cell r="BC54">
            <v>125351</v>
          </cell>
          <cell r="BD54">
            <v>-125351</v>
          </cell>
        </row>
        <row r="55">
          <cell r="A55" t="str">
            <v>San Luis Obispo</v>
          </cell>
          <cell r="I55">
            <v>0</v>
          </cell>
          <cell r="K55">
            <v>0</v>
          </cell>
          <cell r="T55">
            <v>0</v>
          </cell>
          <cell r="V55">
            <v>0</v>
          </cell>
          <cell r="X55" t="str">
            <v>San Luis Obispo County CCD</v>
          </cell>
          <cell r="Z55">
            <v>6166</v>
          </cell>
          <cell r="AA55">
            <v>10132</v>
          </cell>
          <cell r="AE55">
            <v>16298</v>
          </cell>
          <cell r="AG55">
            <v>16298</v>
          </cell>
          <cell r="AI55" t="str">
            <v>San Luis Obispo County CCD</v>
          </cell>
          <cell r="AK55">
            <v>10931</v>
          </cell>
          <cell r="AL55">
            <v>11018</v>
          </cell>
          <cell r="AP55">
            <v>21949</v>
          </cell>
          <cell r="AR55">
            <v>21949</v>
          </cell>
          <cell r="AT55">
            <v>0</v>
          </cell>
          <cell r="AU55">
            <v>17097</v>
          </cell>
          <cell r="AV55">
            <v>21150</v>
          </cell>
          <cell r="AW55">
            <v>38247</v>
          </cell>
          <cell r="AX55">
            <v>0</v>
          </cell>
          <cell r="AY55">
            <v>38247</v>
          </cell>
          <cell r="AZ55">
            <v>0</v>
          </cell>
          <cell r="BA55">
            <v>38247</v>
          </cell>
          <cell r="BB55">
            <v>0</v>
          </cell>
          <cell r="BC55">
            <v>38247</v>
          </cell>
          <cell r="BD55">
            <v>-38247</v>
          </cell>
        </row>
        <row r="56">
          <cell r="A56" t="str">
            <v>San Mateo</v>
          </cell>
          <cell r="I56">
            <v>0</v>
          </cell>
          <cell r="K56">
            <v>0</v>
          </cell>
          <cell r="T56">
            <v>0</v>
          </cell>
          <cell r="V56">
            <v>0</v>
          </cell>
          <cell r="X56" t="str">
            <v>San Mateo County CCD</v>
          </cell>
          <cell r="Z56">
            <v>68243</v>
          </cell>
          <cell r="AA56">
            <v>116577</v>
          </cell>
          <cell r="AE56">
            <v>184820</v>
          </cell>
          <cell r="AG56">
            <v>184820</v>
          </cell>
          <cell r="AI56" t="str">
            <v>San Mateo County CCD</v>
          </cell>
          <cell r="AK56">
            <v>22820</v>
          </cell>
          <cell r="AL56">
            <v>46777</v>
          </cell>
          <cell r="AP56">
            <v>69597</v>
          </cell>
          <cell r="AR56">
            <v>69597</v>
          </cell>
          <cell r="AT56">
            <v>0</v>
          </cell>
          <cell r="AU56">
            <v>91063</v>
          </cell>
          <cell r="AV56">
            <v>163354</v>
          </cell>
          <cell r="AW56">
            <v>254417</v>
          </cell>
          <cell r="AX56">
            <v>0</v>
          </cell>
          <cell r="AY56">
            <v>254417</v>
          </cell>
          <cell r="AZ56">
            <v>0</v>
          </cell>
          <cell r="BA56">
            <v>254417</v>
          </cell>
          <cell r="BB56">
            <v>0</v>
          </cell>
          <cell r="BC56">
            <v>254417</v>
          </cell>
          <cell r="BD56">
            <v>-254417</v>
          </cell>
        </row>
        <row r="57">
          <cell r="A57" t="str">
            <v>Santa Barbara</v>
          </cell>
          <cell r="I57">
            <v>0</v>
          </cell>
          <cell r="K57">
            <v>0</v>
          </cell>
          <cell r="T57">
            <v>0</v>
          </cell>
          <cell r="V57">
            <v>0</v>
          </cell>
          <cell r="X57" t="str">
            <v>Santa Barbara CCD</v>
          </cell>
          <cell r="Z57">
            <v>42712</v>
          </cell>
          <cell r="AA57">
            <v>94151</v>
          </cell>
          <cell r="AE57">
            <v>136863</v>
          </cell>
          <cell r="AG57">
            <v>136863</v>
          </cell>
          <cell r="AI57" t="str">
            <v>Santa Barbara CCD</v>
          </cell>
          <cell r="AK57">
            <v>10346</v>
          </cell>
          <cell r="AL57">
            <v>17260</v>
          </cell>
          <cell r="AP57">
            <v>27606</v>
          </cell>
          <cell r="AR57">
            <v>27606</v>
          </cell>
          <cell r="AT57">
            <v>0</v>
          </cell>
          <cell r="AU57">
            <v>53058</v>
          </cell>
          <cell r="AV57">
            <v>111411</v>
          </cell>
          <cell r="AW57">
            <v>164469</v>
          </cell>
          <cell r="AX57">
            <v>0</v>
          </cell>
          <cell r="AY57">
            <v>164469</v>
          </cell>
          <cell r="AZ57">
            <v>0</v>
          </cell>
          <cell r="BA57">
            <v>164469</v>
          </cell>
          <cell r="BB57">
            <v>0</v>
          </cell>
          <cell r="BC57">
            <v>164469</v>
          </cell>
          <cell r="BD57">
            <v>-164469</v>
          </cell>
        </row>
        <row r="58">
          <cell r="A58" t="str">
            <v>Santa Clarita</v>
          </cell>
          <cell r="I58">
            <v>0</v>
          </cell>
          <cell r="K58">
            <v>0</v>
          </cell>
          <cell r="T58">
            <v>0</v>
          </cell>
          <cell r="V58">
            <v>0</v>
          </cell>
          <cell r="X58" t="str">
            <v>Santa Clarita CCD</v>
          </cell>
          <cell r="Z58">
            <v>24305</v>
          </cell>
          <cell r="AA58">
            <v>67603</v>
          </cell>
          <cell r="AE58">
            <v>91908</v>
          </cell>
          <cell r="AG58">
            <v>91908</v>
          </cell>
          <cell r="AI58" t="str">
            <v>Santa Clarita CCD</v>
          </cell>
          <cell r="AK58">
            <v>7310</v>
          </cell>
          <cell r="AL58">
            <v>1668</v>
          </cell>
          <cell r="AP58">
            <v>8978</v>
          </cell>
          <cell r="AR58">
            <v>8978</v>
          </cell>
          <cell r="AT58">
            <v>0</v>
          </cell>
          <cell r="AU58">
            <v>31615</v>
          </cell>
          <cell r="AV58">
            <v>69271</v>
          </cell>
          <cell r="AW58">
            <v>100886</v>
          </cell>
          <cell r="AX58">
            <v>0</v>
          </cell>
          <cell r="AY58">
            <v>100886</v>
          </cell>
          <cell r="AZ58">
            <v>0</v>
          </cell>
          <cell r="BA58">
            <v>100886</v>
          </cell>
          <cell r="BB58">
            <v>0</v>
          </cell>
          <cell r="BC58">
            <v>100886</v>
          </cell>
          <cell r="BD58">
            <v>-100886</v>
          </cell>
        </row>
        <row r="59">
          <cell r="A59" t="str">
            <v>Santa Monica</v>
          </cell>
          <cell r="I59">
            <v>0</v>
          </cell>
          <cell r="K59">
            <v>0</v>
          </cell>
          <cell r="T59">
            <v>0</v>
          </cell>
          <cell r="V59">
            <v>0</v>
          </cell>
          <cell r="X59" t="str">
            <v>Santa Monica CCD</v>
          </cell>
          <cell r="Z59">
            <v>74227</v>
          </cell>
          <cell r="AA59">
            <v>195109</v>
          </cell>
          <cell r="AE59">
            <v>269336</v>
          </cell>
          <cell r="AG59">
            <v>269336</v>
          </cell>
          <cell r="AI59" t="str">
            <v>Santa Monica CCD</v>
          </cell>
          <cell r="AK59">
            <v>7806</v>
          </cell>
          <cell r="AL59">
            <v>14071</v>
          </cell>
          <cell r="AP59">
            <v>21877</v>
          </cell>
          <cell r="AR59">
            <v>21877</v>
          </cell>
          <cell r="AT59">
            <v>0</v>
          </cell>
          <cell r="AU59">
            <v>82033</v>
          </cell>
          <cell r="AV59">
            <v>209180</v>
          </cell>
          <cell r="AW59">
            <v>291213</v>
          </cell>
          <cell r="AX59">
            <v>0</v>
          </cell>
          <cell r="AY59">
            <v>291213</v>
          </cell>
          <cell r="AZ59">
            <v>0</v>
          </cell>
          <cell r="BA59">
            <v>291213</v>
          </cell>
          <cell r="BB59">
            <v>0</v>
          </cell>
          <cell r="BC59">
            <v>291213</v>
          </cell>
          <cell r="BD59">
            <v>-291213</v>
          </cell>
        </row>
        <row r="60">
          <cell r="A60" t="str">
            <v>Sequoias</v>
          </cell>
          <cell r="I60">
            <v>0</v>
          </cell>
          <cell r="K60">
            <v>0</v>
          </cell>
          <cell r="T60">
            <v>0</v>
          </cell>
          <cell r="V60">
            <v>0</v>
          </cell>
          <cell r="X60" t="str">
            <v>Sequoias CCD</v>
          </cell>
          <cell r="Z60">
            <v>27139</v>
          </cell>
          <cell r="AA60">
            <v>131667</v>
          </cell>
          <cell r="AE60">
            <v>158806</v>
          </cell>
          <cell r="AG60">
            <v>158806</v>
          </cell>
          <cell r="AI60" t="str">
            <v>Sequoias CCD</v>
          </cell>
          <cell r="AK60">
            <v>0</v>
          </cell>
          <cell r="AL60">
            <v>888</v>
          </cell>
          <cell r="AP60">
            <v>888</v>
          </cell>
          <cell r="AR60">
            <v>888</v>
          </cell>
          <cell r="AT60">
            <v>0</v>
          </cell>
          <cell r="AU60">
            <v>27139</v>
          </cell>
          <cell r="AV60">
            <v>132555</v>
          </cell>
          <cell r="AW60">
            <v>159694</v>
          </cell>
          <cell r="AX60">
            <v>0</v>
          </cell>
          <cell r="AY60">
            <v>159694</v>
          </cell>
          <cell r="AZ60">
            <v>0</v>
          </cell>
          <cell r="BA60">
            <v>159694</v>
          </cell>
          <cell r="BB60">
            <v>0</v>
          </cell>
          <cell r="BC60">
            <v>159694</v>
          </cell>
          <cell r="BD60">
            <v>-159694</v>
          </cell>
        </row>
        <row r="61">
          <cell r="A61" t="str">
            <v>Shasta-Tehama-Trinity</v>
          </cell>
          <cell r="I61">
            <v>0</v>
          </cell>
          <cell r="K61">
            <v>0</v>
          </cell>
          <cell r="T61">
            <v>0</v>
          </cell>
          <cell r="V61">
            <v>0</v>
          </cell>
          <cell r="X61" t="str">
            <v>Shasta-Tehama-Trinity Joint CCD</v>
          </cell>
          <cell r="Z61">
            <v>0</v>
          </cell>
          <cell r="AA61">
            <v>38694</v>
          </cell>
          <cell r="AE61">
            <v>38694</v>
          </cell>
          <cell r="AG61">
            <v>38694</v>
          </cell>
          <cell r="AI61" t="str">
            <v>Shasta-Tehama-Trinity Joint CCD</v>
          </cell>
          <cell r="AK61">
            <v>3032</v>
          </cell>
          <cell r="AL61">
            <v>5055</v>
          </cell>
          <cell r="AP61">
            <v>8087</v>
          </cell>
          <cell r="AR61">
            <v>8087</v>
          </cell>
          <cell r="AT61">
            <v>0</v>
          </cell>
          <cell r="AU61">
            <v>3032</v>
          </cell>
          <cell r="AV61">
            <v>43749</v>
          </cell>
          <cell r="AW61">
            <v>46781</v>
          </cell>
          <cell r="AX61">
            <v>0</v>
          </cell>
          <cell r="AY61">
            <v>46781</v>
          </cell>
          <cell r="AZ61">
            <v>0</v>
          </cell>
          <cell r="BA61">
            <v>46781</v>
          </cell>
          <cell r="BB61">
            <v>0</v>
          </cell>
          <cell r="BC61">
            <v>46781</v>
          </cell>
          <cell r="BD61">
            <v>-46781</v>
          </cell>
        </row>
        <row r="62">
          <cell r="A62" t="str">
            <v>Sierra</v>
          </cell>
          <cell r="I62">
            <v>0</v>
          </cell>
          <cell r="K62">
            <v>0</v>
          </cell>
          <cell r="T62">
            <v>0</v>
          </cell>
          <cell r="V62">
            <v>0</v>
          </cell>
          <cell r="X62" t="str">
            <v>Sierra Joint CCD</v>
          </cell>
          <cell r="Z62">
            <v>204893</v>
          </cell>
          <cell r="AA62">
            <v>95553</v>
          </cell>
          <cell r="AE62">
            <v>300446</v>
          </cell>
          <cell r="AG62">
            <v>300446</v>
          </cell>
          <cell r="AI62" t="str">
            <v>Sierra Joint CCD</v>
          </cell>
          <cell r="AK62">
            <v>7803</v>
          </cell>
          <cell r="AL62">
            <v>12679</v>
          </cell>
          <cell r="AP62">
            <v>20482</v>
          </cell>
          <cell r="AR62">
            <v>20482</v>
          </cell>
          <cell r="AT62">
            <v>0</v>
          </cell>
          <cell r="AU62">
            <v>212696</v>
          </cell>
          <cell r="AV62">
            <v>108232</v>
          </cell>
          <cell r="AW62">
            <v>320928</v>
          </cell>
          <cell r="AX62">
            <v>0</v>
          </cell>
          <cell r="AY62">
            <v>320928</v>
          </cell>
          <cell r="AZ62">
            <v>0</v>
          </cell>
          <cell r="BA62">
            <v>320928</v>
          </cell>
          <cell r="BB62">
            <v>0</v>
          </cell>
          <cell r="BC62">
            <v>320928</v>
          </cell>
          <cell r="BD62">
            <v>-320928</v>
          </cell>
        </row>
        <row r="63">
          <cell r="A63" t="str">
            <v>Siskiyous</v>
          </cell>
          <cell r="I63">
            <v>0</v>
          </cell>
          <cell r="K63">
            <v>0</v>
          </cell>
          <cell r="T63">
            <v>0</v>
          </cell>
          <cell r="V63">
            <v>0</v>
          </cell>
          <cell r="X63" t="str">
            <v>Siskiyou Joint CCD</v>
          </cell>
          <cell r="Z63">
            <v>8648</v>
          </cell>
          <cell r="AA63">
            <v>11196</v>
          </cell>
          <cell r="AE63">
            <v>19844</v>
          </cell>
          <cell r="AG63">
            <v>19844</v>
          </cell>
          <cell r="AI63" t="str">
            <v>Siskiyou Joint CCD</v>
          </cell>
          <cell r="AK63">
            <v>10509</v>
          </cell>
          <cell r="AL63">
            <v>10546</v>
          </cell>
          <cell r="AP63">
            <v>21055</v>
          </cell>
          <cell r="AR63">
            <v>21055</v>
          </cell>
          <cell r="AT63">
            <v>0</v>
          </cell>
          <cell r="AU63">
            <v>19157</v>
          </cell>
          <cell r="AV63">
            <v>21742</v>
          </cell>
          <cell r="AW63">
            <v>40899</v>
          </cell>
          <cell r="AX63">
            <v>0</v>
          </cell>
          <cell r="AY63">
            <v>40899</v>
          </cell>
          <cell r="AZ63">
            <v>0</v>
          </cell>
          <cell r="BA63">
            <v>40899</v>
          </cell>
          <cell r="BB63">
            <v>0</v>
          </cell>
          <cell r="BC63">
            <v>40899</v>
          </cell>
          <cell r="BD63">
            <v>-40899</v>
          </cell>
        </row>
        <row r="64">
          <cell r="A64" t="str">
            <v>Solano</v>
          </cell>
          <cell r="I64">
            <v>0</v>
          </cell>
          <cell r="K64">
            <v>0</v>
          </cell>
          <cell r="T64">
            <v>0</v>
          </cell>
          <cell r="V64">
            <v>0</v>
          </cell>
          <cell r="X64" t="str">
            <v>Solano County CCD</v>
          </cell>
          <cell r="Z64">
            <v>10625</v>
          </cell>
          <cell r="AA64">
            <v>27356</v>
          </cell>
          <cell r="AE64">
            <v>37981</v>
          </cell>
          <cell r="AG64">
            <v>37981</v>
          </cell>
          <cell r="AI64" t="str">
            <v>Solano County CCD</v>
          </cell>
          <cell r="AK64">
            <v>2725</v>
          </cell>
          <cell r="AL64">
            <v>5150</v>
          </cell>
          <cell r="AP64">
            <v>7875</v>
          </cell>
          <cell r="AR64">
            <v>7875</v>
          </cell>
          <cell r="AT64">
            <v>0</v>
          </cell>
          <cell r="AU64">
            <v>13350</v>
          </cell>
          <cell r="AV64">
            <v>32506</v>
          </cell>
          <cell r="AW64">
            <v>45856</v>
          </cell>
          <cell r="AX64">
            <v>0</v>
          </cell>
          <cell r="AY64">
            <v>45856</v>
          </cell>
          <cell r="AZ64">
            <v>0</v>
          </cell>
          <cell r="BA64">
            <v>45856</v>
          </cell>
          <cell r="BB64">
            <v>0</v>
          </cell>
          <cell r="BC64">
            <v>45856</v>
          </cell>
          <cell r="BD64">
            <v>-45856</v>
          </cell>
        </row>
        <row r="65">
          <cell r="A65" t="str">
            <v>Sonoma</v>
          </cell>
          <cell r="I65">
            <v>0</v>
          </cell>
          <cell r="K65">
            <v>0</v>
          </cell>
          <cell r="T65">
            <v>0</v>
          </cell>
          <cell r="V65">
            <v>0</v>
          </cell>
          <cell r="X65" t="str">
            <v>Sonoma County Jr. Coll. District</v>
          </cell>
          <cell r="Z65">
            <v>71212</v>
          </cell>
          <cell r="AA65">
            <v>187375</v>
          </cell>
          <cell r="AE65">
            <v>258587</v>
          </cell>
          <cell r="AG65">
            <v>258587</v>
          </cell>
          <cell r="AI65" t="str">
            <v>Sonoma County Jr. Coll. District</v>
          </cell>
          <cell r="AK65">
            <v>12030</v>
          </cell>
          <cell r="AL65">
            <v>12095</v>
          </cell>
          <cell r="AP65">
            <v>24125</v>
          </cell>
          <cell r="AR65">
            <v>24125</v>
          </cell>
          <cell r="AT65">
            <v>0</v>
          </cell>
          <cell r="AU65">
            <v>83242</v>
          </cell>
          <cell r="AV65">
            <v>199470</v>
          </cell>
          <cell r="AW65">
            <v>282712</v>
          </cell>
          <cell r="AX65">
            <v>0</v>
          </cell>
          <cell r="AY65">
            <v>282712</v>
          </cell>
          <cell r="AZ65">
            <v>0</v>
          </cell>
          <cell r="BA65">
            <v>282712</v>
          </cell>
          <cell r="BB65">
            <v>0</v>
          </cell>
          <cell r="BC65">
            <v>282712</v>
          </cell>
          <cell r="BD65">
            <v>-282712</v>
          </cell>
        </row>
        <row r="66">
          <cell r="A66" t="str">
            <v>South Orange County</v>
          </cell>
          <cell r="I66">
            <v>0</v>
          </cell>
          <cell r="K66">
            <v>0</v>
          </cell>
          <cell r="T66">
            <v>0</v>
          </cell>
          <cell r="V66">
            <v>0</v>
          </cell>
          <cell r="X66" t="str">
            <v>South Orange County CCD</v>
          </cell>
          <cell r="Z66">
            <v>42256</v>
          </cell>
          <cell r="AA66">
            <v>156991</v>
          </cell>
          <cell r="AE66">
            <v>199247</v>
          </cell>
          <cell r="AG66">
            <v>199247</v>
          </cell>
          <cell r="AI66" t="str">
            <v>South Orange County CCD</v>
          </cell>
          <cell r="AK66">
            <v>16962</v>
          </cell>
          <cell r="AL66">
            <v>21773</v>
          </cell>
          <cell r="AP66">
            <v>38735</v>
          </cell>
          <cell r="AR66">
            <v>38735</v>
          </cell>
          <cell r="AT66">
            <v>0</v>
          </cell>
          <cell r="AU66">
            <v>59218</v>
          </cell>
          <cell r="AV66">
            <v>178764</v>
          </cell>
          <cell r="AW66">
            <v>237982</v>
          </cell>
          <cell r="AX66">
            <v>0</v>
          </cell>
          <cell r="AY66">
            <v>237982</v>
          </cell>
          <cell r="AZ66">
            <v>0</v>
          </cell>
          <cell r="BA66">
            <v>237982</v>
          </cell>
          <cell r="BB66">
            <v>0</v>
          </cell>
          <cell r="BC66">
            <v>237982</v>
          </cell>
          <cell r="BD66">
            <v>-237982</v>
          </cell>
        </row>
        <row r="67">
          <cell r="A67" t="str">
            <v>Southwestern</v>
          </cell>
          <cell r="I67">
            <v>0</v>
          </cell>
          <cell r="K67">
            <v>0</v>
          </cell>
          <cell r="T67">
            <v>0</v>
          </cell>
          <cell r="V67">
            <v>0</v>
          </cell>
          <cell r="X67" t="str">
            <v>Southwestern CCD</v>
          </cell>
          <cell r="Z67">
            <v>61509</v>
          </cell>
          <cell r="AA67">
            <v>34282</v>
          </cell>
          <cell r="AE67">
            <v>95791</v>
          </cell>
          <cell r="AG67">
            <v>95791</v>
          </cell>
          <cell r="AI67" t="str">
            <v>Southwestern CCD</v>
          </cell>
          <cell r="AK67">
            <v>1004</v>
          </cell>
          <cell r="AL67">
            <v>18082</v>
          </cell>
          <cell r="AP67">
            <v>19086</v>
          </cell>
          <cell r="AR67">
            <v>19086</v>
          </cell>
          <cell r="AT67">
            <v>0</v>
          </cell>
          <cell r="AU67">
            <v>62513</v>
          </cell>
          <cell r="AV67">
            <v>52364</v>
          </cell>
          <cell r="AW67">
            <v>114877</v>
          </cell>
          <cell r="AX67">
            <v>0</v>
          </cell>
          <cell r="AY67">
            <v>114877</v>
          </cell>
          <cell r="AZ67">
            <v>0</v>
          </cell>
          <cell r="BA67">
            <v>114877</v>
          </cell>
          <cell r="BB67">
            <v>0</v>
          </cell>
          <cell r="BC67">
            <v>114877</v>
          </cell>
          <cell r="BD67">
            <v>-114877</v>
          </cell>
        </row>
        <row r="68">
          <cell r="A68" t="str">
            <v>State Center</v>
          </cell>
          <cell r="I68">
            <v>0</v>
          </cell>
          <cell r="K68">
            <v>0</v>
          </cell>
          <cell r="T68">
            <v>0</v>
          </cell>
          <cell r="V68">
            <v>0</v>
          </cell>
          <cell r="X68" t="str">
            <v>State Center CCD</v>
          </cell>
          <cell r="Z68">
            <v>143456</v>
          </cell>
          <cell r="AA68">
            <v>370201</v>
          </cell>
          <cell r="AE68">
            <v>513657</v>
          </cell>
          <cell r="AG68">
            <v>513657</v>
          </cell>
          <cell r="AI68" t="str">
            <v>State Center CCD</v>
          </cell>
          <cell r="AK68">
            <v>11329</v>
          </cell>
          <cell r="AL68">
            <v>25242</v>
          </cell>
          <cell r="AP68">
            <v>36571</v>
          </cell>
          <cell r="AR68">
            <v>36571</v>
          </cell>
          <cell r="AT68">
            <v>0</v>
          </cell>
          <cell r="AU68">
            <v>154785</v>
          </cell>
          <cell r="AV68">
            <v>395443</v>
          </cell>
          <cell r="AW68">
            <v>550228</v>
          </cell>
          <cell r="AX68">
            <v>0</v>
          </cell>
          <cell r="AY68">
            <v>550228</v>
          </cell>
          <cell r="AZ68">
            <v>0</v>
          </cell>
          <cell r="BA68">
            <v>550228</v>
          </cell>
          <cell r="BB68">
            <v>0</v>
          </cell>
          <cell r="BC68">
            <v>550228</v>
          </cell>
          <cell r="BD68">
            <v>-550228</v>
          </cell>
        </row>
        <row r="69">
          <cell r="A69" t="str">
            <v>Ventura</v>
          </cell>
          <cell r="I69">
            <v>0</v>
          </cell>
          <cell r="K69">
            <v>0</v>
          </cell>
          <cell r="T69">
            <v>0</v>
          </cell>
          <cell r="V69">
            <v>0</v>
          </cell>
          <cell r="X69" t="str">
            <v>Ventura County CCD</v>
          </cell>
          <cell r="Z69">
            <v>91633</v>
          </cell>
          <cell r="AA69">
            <v>155608</v>
          </cell>
          <cell r="AE69">
            <v>247241</v>
          </cell>
          <cell r="AG69">
            <v>247241</v>
          </cell>
          <cell r="AI69" t="str">
            <v>Ventura County CCD</v>
          </cell>
          <cell r="AK69">
            <v>23717</v>
          </cell>
          <cell r="AL69">
            <v>32346</v>
          </cell>
          <cell r="AP69">
            <v>56063</v>
          </cell>
          <cell r="AR69">
            <v>56063</v>
          </cell>
          <cell r="AT69">
            <v>0</v>
          </cell>
          <cell r="AU69">
            <v>115350</v>
          </cell>
          <cell r="AV69">
            <v>187954</v>
          </cell>
          <cell r="AW69">
            <v>303304</v>
          </cell>
          <cell r="AX69">
            <v>0</v>
          </cell>
          <cell r="AY69">
            <v>303304</v>
          </cell>
          <cell r="AZ69">
            <v>0</v>
          </cell>
          <cell r="BA69">
            <v>303304</v>
          </cell>
          <cell r="BB69">
            <v>0</v>
          </cell>
          <cell r="BC69">
            <v>303304</v>
          </cell>
          <cell r="BD69">
            <v>-303304</v>
          </cell>
        </row>
        <row r="70">
          <cell r="A70" t="str">
            <v>Victor Valley</v>
          </cell>
          <cell r="I70">
            <v>0</v>
          </cell>
          <cell r="K70">
            <v>0</v>
          </cell>
          <cell r="T70">
            <v>0</v>
          </cell>
          <cell r="V70">
            <v>0</v>
          </cell>
          <cell r="X70" t="str">
            <v>Victor Valley CCD</v>
          </cell>
          <cell r="Z70">
            <v>26807</v>
          </cell>
          <cell r="AA70">
            <v>133276</v>
          </cell>
          <cell r="AE70">
            <v>160083</v>
          </cell>
          <cell r="AG70">
            <v>160083</v>
          </cell>
          <cell r="AI70" t="str">
            <v>Victor Valley CCD</v>
          </cell>
          <cell r="AK70">
            <v>4608</v>
          </cell>
          <cell r="AL70">
            <v>7606</v>
          </cell>
          <cell r="AP70">
            <v>12214</v>
          </cell>
          <cell r="AR70">
            <v>12214</v>
          </cell>
          <cell r="AT70">
            <v>0</v>
          </cell>
          <cell r="AU70">
            <v>31415</v>
          </cell>
          <cell r="AV70">
            <v>140882</v>
          </cell>
          <cell r="AW70">
            <v>172297</v>
          </cell>
          <cell r="AX70">
            <v>0</v>
          </cell>
          <cell r="AY70">
            <v>172297</v>
          </cell>
          <cell r="AZ70">
            <v>0</v>
          </cell>
          <cell r="BA70">
            <v>172297</v>
          </cell>
          <cell r="BB70">
            <v>0</v>
          </cell>
          <cell r="BC70">
            <v>172297</v>
          </cell>
          <cell r="BD70">
            <v>-172297</v>
          </cell>
        </row>
        <row r="71">
          <cell r="A71" t="str">
            <v>West Hills</v>
          </cell>
          <cell r="I71">
            <v>0</v>
          </cell>
          <cell r="K71">
            <v>0</v>
          </cell>
          <cell r="T71">
            <v>0</v>
          </cell>
          <cell r="V71">
            <v>0</v>
          </cell>
          <cell r="X71" t="str">
            <v>West Hills CCD</v>
          </cell>
          <cell r="Z71">
            <v>22090</v>
          </cell>
          <cell r="AA71">
            <v>34519</v>
          </cell>
          <cell r="AE71">
            <v>56609</v>
          </cell>
          <cell r="AG71">
            <v>56609</v>
          </cell>
          <cell r="AI71" t="str">
            <v>West Hills CCD</v>
          </cell>
          <cell r="AK71">
            <v>22537</v>
          </cell>
          <cell r="AL71">
            <v>26425</v>
          </cell>
          <cell r="AP71">
            <v>48962</v>
          </cell>
          <cell r="AR71">
            <v>48962</v>
          </cell>
          <cell r="AT71">
            <v>0</v>
          </cell>
          <cell r="AU71">
            <v>44627</v>
          </cell>
          <cell r="AV71">
            <v>60944</v>
          </cell>
          <cell r="AW71">
            <v>105571</v>
          </cell>
          <cell r="AX71">
            <v>0</v>
          </cell>
          <cell r="AY71">
            <v>105571</v>
          </cell>
          <cell r="AZ71">
            <v>0</v>
          </cell>
          <cell r="BA71">
            <v>105571</v>
          </cell>
          <cell r="BB71">
            <v>0</v>
          </cell>
          <cell r="BC71">
            <v>105571</v>
          </cell>
          <cell r="BD71">
            <v>-105571</v>
          </cell>
        </row>
        <row r="72">
          <cell r="A72" t="str">
            <v>West Kern</v>
          </cell>
          <cell r="I72">
            <v>0</v>
          </cell>
          <cell r="K72">
            <v>0</v>
          </cell>
          <cell r="T72">
            <v>0</v>
          </cell>
          <cell r="V72">
            <v>0</v>
          </cell>
          <cell r="X72" t="str">
            <v>West Kern</v>
          </cell>
          <cell r="Z72">
            <v>25943</v>
          </cell>
          <cell r="AA72">
            <v>23895</v>
          </cell>
          <cell r="AE72">
            <v>49838</v>
          </cell>
          <cell r="AG72">
            <v>49838</v>
          </cell>
          <cell r="AI72" t="str">
            <v>West Kern</v>
          </cell>
          <cell r="AK72">
            <v>7205</v>
          </cell>
          <cell r="AL72">
            <v>4723</v>
          </cell>
          <cell r="AP72">
            <v>11928</v>
          </cell>
          <cell r="AR72">
            <v>11928</v>
          </cell>
          <cell r="AT72">
            <v>0</v>
          </cell>
          <cell r="AU72">
            <v>33148</v>
          </cell>
          <cell r="AV72">
            <v>28618</v>
          </cell>
          <cell r="AW72">
            <v>61766</v>
          </cell>
          <cell r="AX72">
            <v>0</v>
          </cell>
          <cell r="AY72">
            <v>61766</v>
          </cell>
          <cell r="AZ72">
            <v>0</v>
          </cell>
          <cell r="BA72">
            <v>61766</v>
          </cell>
          <cell r="BB72">
            <v>0</v>
          </cell>
          <cell r="BC72">
            <v>61766</v>
          </cell>
          <cell r="BD72">
            <v>-61766</v>
          </cell>
        </row>
        <row r="73">
          <cell r="A73" t="str">
            <v>West Valley-Mission</v>
          </cell>
          <cell r="I73">
            <v>0</v>
          </cell>
          <cell r="K73">
            <v>0</v>
          </cell>
          <cell r="T73">
            <v>0</v>
          </cell>
          <cell r="V73">
            <v>0</v>
          </cell>
          <cell r="X73" t="str">
            <v>West Valley-Mission CCD</v>
          </cell>
          <cell r="Z73">
            <v>29624</v>
          </cell>
          <cell r="AA73">
            <v>41689</v>
          </cell>
          <cell r="AE73">
            <v>71313</v>
          </cell>
          <cell r="AG73">
            <v>71313</v>
          </cell>
          <cell r="AI73" t="str">
            <v>West Valley-Mission CCD</v>
          </cell>
          <cell r="AK73">
            <v>1104</v>
          </cell>
          <cell r="AL73">
            <v>26254</v>
          </cell>
          <cell r="AP73">
            <v>27358</v>
          </cell>
          <cell r="AR73">
            <v>27358</v>
          </cell>
          <cell r="AT73">
            <v>0</v>
          </cell>
          <cell r="AU73">
            <v>30728</v>
          </cell>
          <cell r="AV73">
            <v>67943</v>
          </cell>
          <cell r="AW73">
            <v>98671</v>
          </cell>
          <cell r="AX73">
            <v>0</v>
          </cell>
          <cell r="AY73">
            <v>98671</v>
          </cell>
          <cell r="AZ73">
            <v>0</v>
          </cell>
          <cell r="BA73">
            <v>98671</v>
          </cell>
          <cell r="BB73">
            <v>0</v>
          </cell>
          <cell r="BC73">
            <v>98671</v>
          </cell>
          <cell r="BD73">
            <v>-98671</v>
          </cell>
        </row>
        <row r="74">
          <cell r="A74" t="str">
            <v>Yosemite</v>
          </cell>
          <cell r="I74">
            <v>0</v>
          </cell>
          <cell r="K74">
            <v>0</v>
          </cell>
          <cell r="T74">
            <v>0</v>
          </cell>
          <cell r="V74">
            <v>0</v>
          </cell>
          <cell r="X74" t="str">
            <v>Yosemite CCD</v>
          </cell>
          <cell r="Z74">
            <v>114919</v>
          </cell>
          <cell r="AA74">
            <v>192407</v>
          </cell>
          <cell r="AE74">
            <v>307326</v>
          </cell>
          <cell r="AG74">
            <v>307326</v>
          </cell>
          <cell r="AI74" t="str">
            <v>Yosemite CCD</v>
          </cell>
          <cell r="AK74">
            <v>21321</v>
          </cell>
          <cell r="AL74">
            <v>24367</v>
          </cell>
          <cell r="AP74">
            <v>45688</v>
          </cell>
          <cell r="AR74">
            <v>45688</v>
          </cell>
          <cell r="AT74">
            <v>0</v>
          </cell>
          <cell r="AU74">
            <v>136240</v>
          </cell>
          <cell r="AV74">
            <v>216774</v>
          </cell>
          <cell r="AW74">
            <v>353014</v>
          </cell>
          <cell r="AX74">
            <v>0</v>
          </cell>
          <cell r="AY74">
            <v>353014</v>
          </cell>
          <cell r="AZ74">
            <v>0</v>
          </cell>
          <cell r="BA74">
            <v>353014</v>
          </cell>
          <cell r="BB74">
            <v>0</v>
          </cell>
          <cell r="BC74">
            <v>353014</v>
          </cell>
          <cell r="BD74">
            <v>-353014</v>
          </cell>
        </row>
        <row r="75">
          <cell r="A75" t="str">
            <v>Yuba</v>
          </cell>
          <cell r="I75">
            <v>0</v>
          </cell>
          <cell r="K75">
            <v>0</v>
          </cell>
          <cell r="T75">
            <v>0</v>
          </cell>
          <cell r="V75">
            <v>0</v>
          </cell>
          <cell r="X75" t="str">
            <v>Yuba CCD</v>
          </cell>
          <cell r="Z75">
            <v>28887</v>
          </cell>
          <cell r="AA75">
            <v>4231</v>
          </cell>
          <cell r="AE75">
            <v>33118</v>
          </cell>
          <cell r="AG75">
            <v>33118</v>
          </cell>
          <cell r="AI75" t="str">
            <v>Yuba CCD</v>
          </cell>
          <cell r="AK75">
            <v>3815</v>
          </cell>
          <cell r="AL75">
            <v>14852</v>
          </cell>
          <cell r="AP75">
            <v>18667</v>
          </cell>
          <cell r="AR75">
            <v>18667</v>
          </cell>
          <cell r="AT75">
            <v>0</v>
          </cell>
          <cell r="AU75">
            <v>32702</v>
          </cell>
          <cell r="AV75">
            <v>19083</v>
          </cell>
          <cell r="AW75">
            <v>51785</v>
          </cell>
          <cell r="AX75">
            <v>0</v>
          </cell>
          <cell r="AY75">
            <v>51785</v>
          </cell>
          <cell r="AZ75">
            <v>0</v>
          </cell>
          <cell r="BA75">
            <v>51785</v>
          </cell>
          <cell r="BB75">
            <v>0</v>
          </cell>
          <cell r="BC75">
            <v>51785</v>
          </cell>
          <cell r="BD75">
            <v>-51785</v>
          </cell>
        </row>
      </sheetData>
      <sheetData sheetId="1" refreshError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August192020" displayName="August192020" ref="A7:O79" totalsRowShown="0" headerRowDxfId="0" dataDxfId="18" headerRowBorderDxfId="19" tableBorderDxfId="17" totalsRowBorderDxfId="16">
  <autoFilter ref="A7:O79" xr:uid="{00000000-0009-0000-0100-000001000000}"/>
  <sortState xmlns:xlrd2="http://schemas.microsoft.com/office/spreadsheetml/2017/richdata2" ref="A8:O80">
    <sortCondition ref="B7:B80"/>
  </sortState>
  <tableColumns count="15">
    <tableColumn id="1" xr3:uid="{00000000-0010-0000-0000-000001000000}" name="County" dataDxfId="15"/>
    <tableColumn id="4" xr3:uid="{00000000-0010-0000-0000-000004000000}" name="Districts" dataDxfId="14"/>
    <tableColumn id="3" xr3:uid="{00000000-0010-0000-0000-000003000000}" name="Postsecondary Allocation Q1" dataDxfId="13" dataCellStyle="Comma [0]"/>
    <tableColumn id="8" xr3:uid="{00000000-0010-0000-0000-000008000000}" name="Reserved - CTE Transitions Q1" dataDxfId="12" dataCellStyle="Comma [0]"/>
    <tableColumn id="2" xr3:uid="{00000000-0010-0000-0000-000002000000}" name="August 2020 Subtotal Q1" dataDxfId="11">
      <calculatedColumnFormula>August192020[[#This Row],[Postsecondary Allocation Q1]]+August192020[[#This Row],[Reserved - CTE Transitions Q1]]</calculatedColumnFormula>
    </tableColumn>
    <tableColumn id="10" xr3:uid="{00000000-0010-0000-0000-00000A000000}" name="Postsecondary Allocation  Q2 " dataDxfId="10" dataCellStyle="Comma [0]"/>
    <tableColumn id="9" xr3:uid="{00000000-0010-0000-0000-000009000000}" name="Reserved - CTE Transitions  Q2" dataDxfId="9" dataCellStyle="Comma [0]"/>
    <tableColumn id="27" xr3:uid="{00000000-0010-0000-0000-00001B000000}" name="August 2020 Subtotal Q2" dataDxfId="8" dataCellStyle="Normal 5">
      <calculatedColumnFormula>August192020[[#This Row],[Postsecondary Allocation  Q2 ]]+August192020[[#This Row],[Reserved - CTE Transitions  Q2]]</calculatedColumnFormula>
    </tableColumn>
    <tableColumn id="17" xr3:uid="{00000000-0010-0000-0000-000011000000}" name="Postsecondary Allocation  Q3" dataDxfId="7" dataCellStyle="Comma [0]"/>
    <tableColumn id="16" xr3:uid="{00000000-0010-0000-0000-000010000000}" name="Reserved - CTE Transitions  Q3" dataDxfId="6" dataCellStyle="Comma [0]"/>
    <tableColumn id="15" xr3:uid="{00000000-0010-0000-0000-00000F000000}" name="January 2021 Subtotal Q3" dataDxfId="5" dataCellStyle="Comma [0]"/>
    <tableColumn id="14" xr3:uid="{00000000-0010-0000-0000-00000E000000}" name="Postsecondary Allocation  Q4" dataDxfId="4" dataCellStyle="Comma [0]"/>
    <tableColumn id="12" xr3:uid="{00000000-0010-0000-0000-00000C000000}" name="Reserved - CTE Transitions  Q4" dataDxfId="3" dataCellStyle="Comma [0]"/>
    <tableColumn id="13" xr3:uid="{00000000-0010-0000-0000-00000D000000}" name="January 2021 Subtotal Q4" dataDxfId="2" dataCellStyle="Normal 5"/>
    <tableColumn id="5" xr3:uid="{00000000-0010-0000-0000-000005000000}" name="Total Paid" dataDxfId="1">
      <calculatedColumnFormula>August192020[[#This Row],[August 2020 Subtotal Q1]]+August192020[[#This Row],[August 2020 Subtotal Q2]]</calculatedColumnFormula>
    </tableColumn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Community College Payment Table" altTextSummary="Community College Payment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8"/>
  <sheetViews>
    <sheetView tabSelected="1" showWhiteSpace="0" zoomScaleNormal="100" workbookViewId="0">
      <selection activeCell="B7" sqref="B7"/>
    </sheetView>
  </sheetViews>
  <sheetFormatPr defaultColWidth="9.140625" defaultRowHeight="15.75" x14ac:dyDescent="0.25"/>
  <cols>
    <col min="1" max="1" width="67.42578125" style="2" bestFit="1" customWidth="1"/>
    <col min="2" max="2" width="21" style="2" bestFit="1" customWidth="1"/>
    <col min="3" max="4" width="24.7109375" style="2" customWidth="1"/>
    <col min="5" max="5" width="24" style="2" customWidth="1"/>
    <col min="6" max="15" width="24.7109375" style="2" customWidth="1"/>
    <col min="16" max="16" width="18.42578125" style="2" customWidth="1"/>
    <col min="17" max="17" width="15.5703125" style="3" customWidth="1"/>
    <col min="18" max="18" width="16.5703125" style="2" bestFit="1" customWidth="1"/>
    <col min="19" max="19" width="11.28515625" style="2" customWidth="1"/>
    <col min="20" max="20" width="11.42578125" style="2" customWidth="1"/>
    <col min="21" max="21" width="12.7109375" style="2" customWidth="1"/>
    <col min="22" max="16384" width="9.140625" style="2"/>
  </cols>
  <sheetData>
    <row r="1" spans="1:21" ht="20.100000000000001" customHeight="1" x14ac:dyDescent="0.25">
      <c r="A1" s="1" t="s">
        <v>0</v>
      </c>
      <c r="B1" s="1"/>
      <c r="C1" s="1"/>
      <c r="D1" s="1"/>
    </row>
    <row r="2" spans="1:21" ht="20.100000000000001" customHeight="1" x14ac:dyDescent="0.25">
      <c r="A2" s="1" t="s">
        <v>1</v>
      </c>
      <c r="B2" s="1"/>
      <c r="C2" s="1"/>
      <c r="D2" s="1"/>
    </row>
    <row r="3" spans="1:21" ht="20.100000000000001" customHeight="1" x14ac:dyDescent="0.25">
      <c r="A3" s="1" t="s">
        <v>128</v>
      </c>
      <c r="B3" s="1"/>
      <c r="C3" s="1"/>
      <c r="D3" s="1"/>
    </row>
    <row r="4" spans="1:21" ht="20.100000000000001" customHeight="1" x14ac:dyDescent="0.25">
      <c r="A4" s="1" t="s">
        <v>129</v>
      </c>
      <c r="B4" s="1"/>
      <c r="C4" s="1"/>
      <c r="D4" s="1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Q4" s="5"/>
    </row>
    <row r="5" spans="1:21" ht="20.100000000000001" customHeight="1" x14ac:dyDescent="0.25">
      <c r="A5" s="4" t="s">
        <v>130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21" ht="20.100000000000001" customHeight="1" x14ac:dyDescent="0.25">
      <c r="A6" s="1" t="s">
        <v>2</v>
      </c>
      <c r="B6" s="1"/>
      <c r="C6" s="1"/>
      <c r="D6" s="1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21" s="29" customFormat="1" ht="31.5" customHeight="1" x14ac:dyDescent="0.25">
      <c r="A7" s="23" t="s">
        <v>3</v>
      </c>
      <c r="B7" s="23" t="s">
        <v>4</v>
      </c>
      <c r="C7" s="24" t="s">
        <v>117</v>
      </c>
      <c r="D7" s="24" t="s">
        <v>115</v>
      </c>
      <c r="E7" s="25" t="s">
        <v>123</v>
      </c>
      <c r="F7" s="26" t="s">
        <v>116</v>
      </c>
      <c r="G7" s="26" t="s">
        <v>118</v>
      </c>
      <c r="H7" s="26" t="s">
        <v>122</v>
      </c>
      <c r="I7" s="27" t="s">
        <v>119</v>
      </c>
      <c r="J7" s="27" t="s">
        <v>120</v>
      </c>
      <c r="K7" s="27" t="s">
        <v>121</v>
      </c>
      <c r="L7" s="27" t="s">
        <v>124</v>
      </c>
      <c r="M7" s="26" t="s">
        <v>125</v>
      </c>
      <c r="N7" s="26" t="s">
        <v>126</v>
      </c>
      <c r="O7" s="28" t="s">
        <v>127</v>
      </c>
      <c r="Q7" s="30"/>
    </row>
    <row r="8" spans="1:21" ht="20.100000000000001" customHeight="1" x14ac:dyDescent="0.25">
      <c r="A8" s="7" t="s">
        <v>6</v>
      </c>
      <c r="B8" s="7" t="s">
        <v>7</v>
      </c>
      <c r="C8" s="8">
        <v>34070</v>
      </c>
      <c r="D8" s="8">
        <v>7779</v>
      </c>
      <c r="E8" s="9">
        <f>August192020[[#This Row],[Postsecondary Allocation Q1]]+August192020[[#This Row],[Reserved - CTE Transitions Q1]]</f>
        <v>41849</v>
      </c>
      <c r="F8" s="9">
        <v>125341</v>
      </c>
      <c r="G8" s="9">
        <v>7781</v>
      </c>
      <c r="H8" s="9">
        <f>August192020[[#This Row],[Postsecondary Allocation  Q2 ]]+August192020[[#This Row],[Reserved - CTE Transitions  Q2]]</f>
        <v>133122</v>
      </c>
      <c r="I8" s="9">
        <v>239675</v>
      </c>
      <c r="J8" s="9">
        <v>17661</v>
      </c>
      <c r="K8" s="9">
        <f>August192020[[#This Row],[Postsecondary Allocation  Q3]]+August192020[[#This Row],[Reserved - CTE Transitions  Q3]]</f>
        <v>257336</v>
      </c>
      <c r="L8" s="9">
        <v>75745</v>
      </c>
      <c r="M8" s="9">
        <v>7153</v>
      </c>
      <c r="N8" s="9">
        <f>August192020[[#This Row],[Reserved - CTE Transitions  Q4]]+August192020[[#This Row],[Postsecondary Allocation  Q4]]</f>
        <v>82898</v>
      </c>
      <c r="O8" s="10">
        <f>August192020[[#This Row],[August 2020 Subtotal Q1]]+August192020[[#This Row],[August 2020 Subtotal Q2]]+August192020[[#This Row],[January 2021 Subtotal Q3]]+August192020[[#This Row],[January 2021 Subtotal Q4]]</f>
        <v>515205</v>
      </c>
      <c r="Q8" s="11"/>
      <c r="R8" s="12"/>
      <c r="S8" s="13"/>
      <c r="T8" s="13"/>
      <c r="U8" s="13"/>
    </row>
    <row r="9" spans="1:21" ht="20.100000000000001" customHeight="1" x14ac:dyDescent="0.25">
      <c r="A9" s="7" t="s">
        <v>8</v>
      </c>
      <c r="B9" s="7" t="s">
        <v>9</v>
      </c>
      <c r="C9" s="8">
        <v>6323</v>
      </c>
      <c r="D9" s="8">
        <v>11256</v>
      </c>
      <c r="E9" s="9">
        <f>August192020[[#This Row],[Postsecondary Allocation Q1]]+August192020[[#This Row],[Reserved - CTE Transitions Q1]]</f>
        <v>17579</v>
      </c>
      <c r="F9" s="9">
        <v>54393</v>
      </c>
      <c r="G9" s="9">
        <v>494</v>
      </c>
      <c r="H9" s="9">
        <f>August192020[[#This Row],[Postsecondary Allocation  Q2 ]]+August192020[[#This Row],[Reserved - CTE Transitions  Q2]]</f>
        <v>54887</v>
      </c>
      <c r="I9" s="9">
        <v>89805</v>
      </c>
      <c r="J9" s="9">
        <v>9127</v>
      </c>
      <c r="K9" s="9">
        <f>August192020[[#This Row],[Postsecondary Allocation  Q3]]+August192020[[#This Row],[Reserved - CTE Transitions  Q3]]</f>
        <v>98932</v>
      </c>
      <c r="L9" s="9">
        <v>283166</v>
      </c>
      <c r="M9" s="9">
        <v>17721</v>
      </c>
      <c r="N9" s="9">
        <f>August192020[[#This Row],[Reserved - CTE Transitions  Q4]]+August192020[[#This Row],[Postsecondary Allocation  Q4]]</f>
        <v>300887</v>
      </c>
      <c r="O9" s="10">
        <f>August192020[[#This Row],[August 2020 Subtotal Q1]]+August192020[[#This Row],[August 2020 Subtotal Q2]]+August192020[[#This Row],[January 2021 Subtotal Q3]]+August192020[[#This Row],[January 2021 Subtotal Q4]]</f>
        <v>472285</v>
      </c>
      <c r="Q9" s="11"/>
      <c r="R9" s="12"/>
      <c r="S9" s="13"/>
      <c r="T9" s="13"/>
      <c r="U9" s="13"/>
    </row>
    <row r="10" spans="1:21" ht="20.100000000000001" customHeight="1" x14ac:dyDescent="0.25">
      <c r="A10" s="7" t="s">
        <v>10</v>
      </c>
      <c r="B10" s="7" t="s">
        <v>11</v>
      </c>
      <c r="C10" s="8">
        <v>22985</v>
      </c>
      <c r="D10" s="8">
        <v>6719</v>
      </c>
      <c r="E10" s="9">
        <f>August192020[[#This Row],[Postsecondary Allocation Q1]]+August192020[[#This Row],[Reserved - CTE Transitions Q1]]</f>
        <v>29704</v>
      </c>
      <c r="F10" s="9">
        <v>31343</v>
      </c>
      <c r="G10" s="9">
        <v>10977</v>
      </c>
      <c r="H10" s="9">
        <f>August192020[[#This Row],[Postsecondary Allocation  Q2 ]]+August192020[[#This Row],[Reserved - CTE Transitions  Q2]]</f>
        <v>42320</v>
      </c>
      <c r="I10" s="9">
        <v>24585</v>
      </c>
      <c r="J10" s="9">
        <v>9697</v>
      </c>
      <c r="K10" s="9">
        <f>August192020[[#This Row],[Postsecondary Allocation  Q3]]+August192020[[#This Row],[Reserved - CTE Transitions  Q3]]</f>
        <v>34282</v>
      </c>
      <c r="L10" s="9">
        <v>19979</v>
      </c>
      <c r="M10" s="9">
        <v>6549</v>
      </c>
      <c r="N10" s="9">
        <f>August192020[[#This Row],[Reserved - CTE Transitions  Q4]]+August192020[[#This Row],[Postsecondary Allocation  Q4]]</f>
        <v>26528</v>
      </c>
      <c r="O10" s="10">
        <f>August192020[[#This Row],[August 2020 Subtotal Q1]]+August192020[[#This Row],[August 2020 Subtotal Q2]]+August192020[[#This Row],[January 2021 Subtotal Q3]]+August192020[[#This Row],[January 2021 Subtotal Q4]]</f>
        <v>132834</v>
      </c>
      <c r="Q10" s="11"/>
      <c r="R10" s="12"/>
      <c r="S10" s="13"/>
      <c r="T10" s="13"/>
      <c r="U10" s="13"/>
    </row>
    <row r="11" spans="1:21" ht="20.100000000000001" customHeight="1" x14ac:dyDescent="0.25">
      <c r="A11" s="7" t="s">
        <v>12</v>
      </c>
      <c r="B11" s="7" t="s">
        <v>13</v>
      </c>
      <c r="C11" s="8">
        <v>28104</v>
      </c>
      <c r="D11" s="8">
        <v>9109</v>
      </c>
      <c r="E11" s="9">
        <f>August192020[[#This Row],[Postsecondary Allocation Q1]]+August192020[[#This Row],[Reserved - CTE Transitions Q1]]</f>
        <v>37213</v>
      </c>
      <c r="F11" s="9">
        <v>50461</v>
      </c>
      <c r="G11" s="9">
        <v>9685</v>
      </c>
      <c r="H11" s="9">
        <f>August192020[[#This Row],[Postsecondary Allocation  Q2 ]]+August192020[[#This Row],[Reserved - CTE Transitions  Q2]]</f>
        <v>60146</v>
      </c>
      <c r="I11" s="9">
        <v>79224</v>
      </c>
      <c r="J11" s="9">
        <v>4778</v>
      </c>
      <c r="K11" s="9">
        <f>August192020[[#This Row],[Postsecondary Allocation  Q3]]+August192020[[#This Row],[Reserved - CTE Transitions  Q3]]</f>
        <v>84002</v>
      </c>
      <c r="L11" s="9">
        <v>251403</v>
      </c>
      <c r="M11" s="9">
        <v>15414</v>
      </c>
      <c r="N11" s="9">
        <f>August192020[[#This Row],[Reserved - CTE Transitions  Q4]]+August192020[[#This Row],[Postsecondary Allocation  Q4]]</f>
        <v>266817</v>
      </c>
      <c r="O11" s="10">
        <f>August192020[[#This Row],[August 2020 Subtotal Q1]]+August192020[[#This Row],[August 2020 Subtotal Q2]]+August192020[[#This Row],[January 2021 Subtotal Q3]]+August192020[[#This Row],[January 2021 Subtotal Q4]]</f>
        <v>448178</v>
      </c>
      <c r="Q11" s="11"/>
      <c r="R11" s="12"/>
      <c r="S11" s="13"/>
      <c r="T11" s="13"/>
      <c r="U11" s="13"/>
    </row>
    <row r="12" spans="1:21" ht="20.100000000000001" customHeight="1" x14ac:dyDescent="0.25">
      <c r="A12" s="7" t="s">
        <v>14</v>
      </c>
      <c r="B12" s="7" t="s">
        <v>15</v>
      </c>
      <c r="C12" s="8">
        <v>41194</v>
      </c>
      <c r="D12" s="8">
        <v>4521</v>
      </c>
      <c r="E12" s="9">
        <f>August192020[[#This Row],[Postsecondary Allocation Q1]]+August192020[[#This Row],[Reserved - CTE Transitions Q1]]</f>
        <v>45715</v>
      </c>
      <c r="F12" s="9">
        <v>57138</v>
      </c>
      <c r="G12" s="9">
        <v>8141</v>
      </c>
      <c r="H12" s="9">
        <f>August192020[[#This Row],[Postsecondary Allocation  Q2 ]]+August192020[[#This Row],[Reserved - CTE Transitions  Q2]]</f>
        <v>65279</v>
      </c>
      <c r="I12" s="9">
        <v>68275</v>
      </c>
      <c r="J12" s="9">
        <v>8063</v>
      </c>
      <c r="K12" s="9">
        <f>August192020[[#This Row],[Postsecondary Allocation  Q3]]+August192020[[#This Row],[Reserved - CTE Transitions  Q3]]</f>
        <v>76338</v>
      </c>
      <c r="L12" s="9">
        <v>61259</v>
      </c>
      <c r="M12" s="9">
        <v>17851</v>
      </c>
      <c r="N12" s="9">
        <f>August192020[[#This Row],[Reserved - CTE Transitions  Q4]]+August192020[[#This Row],[Postsecondary Allocation  Q4]]</f>
        <v>79110</v>
      </c>
      <c r="O12" s="10">
        <f>August192020[[#This Row],[August 2020 Subtotal Q1]]+August192020[[#This Row],[August 2020 Subtotal Q2]]+August192020[[#This Row],[January 2021 Subtotal Q3]]+August192020[[#This Row],[January 2021 Subtotal Q4]]</f>
        <v>266442</v>
      </c>
      <c r="Q12" s="11"/>
      <c r="R12" s="12"/>
      <c r="S12" s="13"/>
      <c r="T12" s="13"/>
      <c r="U12" s="13"/>
    </row>
    <row r="13" spans="1:21" ht="20.100000000000001" customHeight="1" x14ac:dyDescent="0.25">
      <c r="A13" s="7" t="s">
        <v>8</v>
      </c>
      <c r="B13" s="7" t="s">
        <v>16</v>
      </c>
      <c r="C13" s="8">
        <v>19272</v>
      </c>
      <c r="D13" s="8">
        <v>3285</v>
      </c>
      <c r="E13" s="9">
        <f>August192020[[#This Row],[Postsecondary Allocation Q1]]+August192020[[#This Row],[Reserved - CTE Transitions Q1]]</f>
        <v>22557</v>
      </c>
      <c r="F13" s="9">
        <v>101467</v>
      </c>
      <c r="G13" s="9">
        <v>4172</v>
      </c>
      <c r="H13" s="9">
        <f>August192020[[#This Row],[Postsecondary Allocation  Q2 ]]+August192020[[#This Row],[Reserved - CTE Transitions  Q2]]</f>
        <v>105639</v>
      </c>
      <c r="I13" s="9">
        <v>145903</v>
      </c>
      <c r="J13" s="9">
        <v>6603</v>
      </c>
      <c r="K13" s="9">
        <f>August192020[[#This Row],[Postsecondary Allocation  Q3]]+August192020[[#This Row],[Reserved - CTE Transitions  Q3]]</f>
        <v>152506</v>
      </c>
      <c r="L13" s="9">
        <v>371089</v>
      </c>
      <c r="M13" s="9">
        <v>5421</v>
      </c>
      <c r="N13" s="9">
        <f>August192020[[#This Row],[Reserved - CTE Transitions  Q4]]+August192020[[#This Row],[Postsecondary Allocation  Q4]]</f>
        <v>376510</v>
      </c>
      <c r="O13" s="10">
        <f>August192020[[#This Row],[August 2020 Subtotal Q1]]+August192020[[#This Row],[August 2020 Subtotal Q2]]+August192020[[#This Row],[January 2021 Subtotal Q3]]+August192020[[#This Row],[January 2021 Subtotal Q4]]</f>
        <v>657212</v>
      </c>
      <c r="Q13" s="11"/>
      <c r="R13" s="12"/>
      <c r="S13" s="13"/>
      <c r="T13" s="13"/>
      <c r="U13" s="13"/>
    </row>
    <row r="14" spans="1:21" ht="20.100000000000001" customHeight="1" x14ac:dyDescent="0.25">
      <c r="A14" s="14" t="s">
        <v>17</v>
      </c>
      <c r="B14" s="14" t="s">
        <v>18</v>
      </c>
      <c r="C14" s="15">
        <v>66034</v>
      </c>
      <c r="D14" s="15">
        <v>9827</v>
      </c>
      <c r="E14" s="9">
        <f>August192020[[#This Row],[Postsecondary Allocation Q1]]+August192020[[#This Row],[Reserved - CTE Transitions Q1]]</f>
        <v>75861</v>
      </c>
      <c r="F14" s="9">
        <v>244283</v>
      </c>
      <c r="G14" s="9">
        <v>2278</v>
      </c>
      <c r="H14" s="9">
        <f>August192020[[#This Row],[Postsecondary Allocation  Q2 ]]+August192020[[#This Row],[Reserved - CTE Transitions  Q2]]</f>
        <v>246561</v>
      </c>
      <c r="I14" s="9">
        <v>296480</v>
      </c>
      <c r="J14" s="9">
        <v>33241</v>
      </c>
      <c r="K14" s="9">
        <f>August192020[[#This Row],[Postsecondary Allocation  Q3]]+August192020[[#This Row],[Reserved - CTE Transitions  Q3]]</f>
        <v>329721</v>
      </c>
      <c r="L14" s="9">
        <v>230788</v>
      </c>
      <c r="M14" s="9">
        <v>32367</v>
      </c>
      <c r="N14" s="9">
        <f>August192020[[#This Row],[Reserved - CTE Transitions  Q4]]+August192020[[#This Row],[Postsecondary Allocation  Q4]]</f>
        <v>263155</v>
      </c>
      <c r="O14" s="10">
        <f>August192020[[#This Row],[August 2020 Subtotal Q1]]+August192020[[#This Row],[August 2020 Subtotal Q2]]+August192020[[#This Row],[January 2021 Subtotal Q3]]+August192020[[#This Row],[January 2021 Subtotal Q4]]</f>
        <v>915298</v>
      </c>
      <c r="Q14" s="11"/>
      <c r="R14" s="12"/>
      <c r="S14" s="13"/>
      <c r="T14" s="13"/>
      <c r="U14" s="13"/>
    </row>
    <row r="15" spans="1:21" ht="20.100000000000001" customHeight="1" x14ac:dyDescent="0.25">
      <c r="A15" s="7" t="s">
        <v>10</v>
      </c>
      <c r="B15" s="7" t="s">
        <v>19</v>
      </c>
      <c r="C15" s="8">
        <v>5225</v>
      </c>
      <c r="D15" s="8">
        <v>6488</v>
      </c>
      <c r="E15" s="9">
        <f>August192020[[#This Row],[Postsecondary Allocation Q1]]+August192020[[#This Row],[Reserved - CTE Transitions Q1]]</f>
        <v>11713</v>
      </c>
      <c r="F15" s="9">
        <v>118151</v>
      </c>
      <c r="G15" s="9">
        <v>4294</v>
      </c>
      <c r="H15" s="9">
        <f>August192020[[#This Row],[Postsecondary Allocation  Q2 ]]+August192020[[#This Row],[Reserved - CTE Transitions  Q2]]</f>
        <v>122445</v>
      </c>
      <c r="I15" s="9">
        <v>332066</v>
      </c>
      <c r="J15" s="9">
        <v>1779</v>
      </c>
      <c r="K15" s="9">
        <f>August192020[[#This Row],[Postsecondary Allocation  Q3]]+August192020[[#This Row],[Reserved - CTE Transitions  Q3]]</f>
        <v>333845</v>
      </c>
      <c r="L15" s="9">
        <v>176073</v>
      </c>
      <c r="M15" s="9">
        <v>10545</v>
      </c>
      <c r="N15" s="9">
        <f>August192020[[#This Row],[Reserved - CTE Transitions  Q4]]+August192020[[#This Row],[Postsecondary Allocation  Q4]]</f>
        <v>186618</v>
      </c>
      <c r="O15" s="10">
        <f>August192020[[#This Row],[August 2020 Subtotal Q1]]+August192020[[#This Row],[August 2020 Subtotal Q2]]+August192020[[#This Row],[January 2021 Subtotal Q3]]+August192020[[#This Row],[January 2021 Subtotal Q4]]</f>
        <v>654621</v>
      </c>
      <c r="Q15" s="11"/>
      <c r="R15" s="12"/>
      <c r="S15" s="13"/>
      <c r="T15" s="13"/>
      <c r="U15" s="13"/>
    </row>
    <row r="16" spans="1:21" ht="20.100000000000001" customHeight="1" x14ac:dyDescent="0.25">
      <c r="A16" s="7" t="s">
        <v>8</v>
      </c>
      <c r="B16" s="7" t="s">
        <v>20</v>
      </c>
      <c r="C16" s="8">
        <v>30312</v>
      </c>
      <c r="D16" s="8">
        <v>9006</v>
      </c>
      <c r="E16" s="9">
        <f>August192020[[#This Row],[Postsecondary Allocation Q1]]+August192020[[#This Row],[Reserved - CTE Transitions Q1]]</f>
        <v>39318</v>
      </c>
      <c r="F16" s="9">
        <v>215348</v>
      </c>
      <c r="G16" s="9">
        <v>11405</v>
      </c>
      <c r="H16" s="9">
        <f>August192020[[#This Row],[Postsecondary Allocation  Q2 ]]+August192020[[#This Row],[Reserved - CTE Transitions  Q2]]</f>
        <v>226753</v>
      </c>
      <c r="I16" s="9">
        <v>119246</v>
      </c>
      <c r="J16" s="9">
        <v>11259</v>
      </c>
      <c r="K16" s="9">
        <f>August192020[[#This Row],[Postsecondary Allocation  Q3]]+August192020[[#This Row],[Reserved - CTE Transitions  Q3]]</f>
        <v>130505</v>
      </c>
      <c r="L16" s="9">
        <v>44450</v>
      </c>
      <c r="M16" s="9">
        <v>6789</v>
      </c>
      <c r="N16" s="9">
        <f>August192020[[#This Row],[Reserved - CTE Transitions  Q4]]+August192020[[#This Row],[Postsecondary Allocation  Q4]]</f>
        <v>51239</v>
      </c>
      <c r="O16" s="10">
        <f>August192020[[#This Row],[August 2020 Subtotal Q1]]+August192020[[#This Row],[August 2020 Subtotal Q2]]+August192020[[#This Row],[January 2021 Subtotal Q3]]+August192020[[#This Row],[January 2021 Subtotal Q4]]</f>
        <v>447815</v>
      </c>
      <c r="Q16" s="11"/>
      <c r="R16" s="12"/>
      <c r="S16" s="13"/>
      <c r="T16" s="13"/>
      <c r="U16" s="13"/>
    </row>
    <row r="17" spans="1:21" ht="20.100000000000001" customHeight="1" x14ac:dyDescent="0.25">
      <c r="A17" s="16" t="s">
        <v>21</v>
      </c>
      <c r="B17" s="7" t="s">
        <v>22</v>
      </c>
      <c r="C17" s="8">
        <v>12739</v>
      </c>
      <c r="D17" s="8">
        <v>7119</v>
      </c>
      <c r="E17" s="9">
        <f>August192020[[#This Row],[Postsecondary Allocation Q1]]+August192020[[#This Row],[Reserved - CTE Transitions Q1]]</f>
        <v>19858</v>
      </c>
      <c r="F17" s="9">
        <v>156814</v>
      </c>
      <c r="G17" s="9">
        <v>20408</v>
      </c>
      <c r="H17" s="9">
        <f>August192020[[#This Row],[Postsecondary Allocation  Q2 ]]+August192020[[#This Row],[Reserved - CTE Transitions  Q2]]</f>
        <v>177222</v>
      </c>
      <c r="I17" s="9">
        <v>757727</v>
      </c>
      <c r="J17" s="9">
        <v>28747</v>
      </c>
      <c r="K17" s="9">
        <f>August192020[[#This Row],[Postsecondary Allocation  Q3]]+August192020[[#This Row],[Reserved - CTE Transitions  Q3]]</f>
        <v>786474</v>
      </c>
      <c r="L17" s="9">
        <v>333527</v>
      </c>
      <c r="M17" s="9">
        <v>58605</v>
      </c>
      <c r="N17" s="9">
        <f>August192020[[#This Row],[Reserved - CTE Transitions  Q4]]+August192020[[#This Row],[Postsecondary Allocation  Q4]]</f>
        <v>392132</v>
      </c>
      <c r="O17" s="10">
        <f>August192020[[#This Row],[August 2020 Subtotal Q1]]+August192020[[#This Row],[August 2020 Subtotal Q2]]+August192020[[#This Row],[January 2021 Subtotal Q3]]+August192020[[#This Row],[January 2021 Subtotal Q4]]</f>
        <v>1375686</v>
      </c>
      <c r="Q17" s="11"/>
      <c r="R17" s="12"/>
      <c r="S17" s="13"/>
      <c r="T17" s="13"/>
      <c r="U17" s="13"/>
    </row>
    <row r="18" spans="1:21" ht="20.100000000000001" customHeight="1" x14ac:dyDescent="0.25">
      <c r="A18" s="7" t="s">
        <v>8</v>
      </c>
      <c r="B18" s="7" t="s">
        <v>23</v>
      </c>
      <c r="C18" s="8">
        <v>0</v>
      </c>
      <c r="D18" s="8">
        <v>0</v>
      </c>
      <c r="E18" s="9">
        <f>August192020[[#This Row],[Postsecondary Allocation Q1]]+August192020[[#This Row],[Reserved - CTE Transitions Q1]]</f>
        <v>0</v>
      </c>
      <c r="F18" s="9">
        <v>0</v>
      </c>
      <c r="G18" s="9">
        <v>0</v>
      </c>
      <c r="H18" s="9">
        <f>August192020[[#This Row],[Postsecondary Allocation  Q2 ]]+August192020[[#This Row],[Reserved - CTE Transitions  Q2]]</f>
        <v>0</v>
      </c>
      <c r="I18" s="9">
        <v>0</v>
      </c>
      <c r="J18" s="9">
        <v>0</v>
      </c>
      <c r="K18" s="9">
        <f>August192020[[#This Row],[Postsecondary Allocation  Q3]]+August192020[[#This Row],[Reserved - CTE Transitions  Q3]]</f>
        <v>0</v>
      </c>
      <c r="L18" s="9">
        <v>131248</v>
      </c>
      <c r="M18" s="9">
        <v>35595</v>
      </c>
      <c r="N18" s="9">
        <f>August192020[[#This Row],[Reserved - CTE Transitions  Q4]]+August192020[[#This Row],[Postsecondary Allocation  Q4]]</f>
        <v>166843</v>
      </c>
      <c r="O18" s="10">
        <f>August192020[[#This Row],[August 2020 Subtotal Q1]]+August192020[[#This Row],[August 2020 Subtotal Q2]]+August192020[[#This Row],[January 2021 Subtotal Q3]]+August192020[[#This Row],[January 2021 Subtotal Q4]]</f>
        <v>166843</v>
      </c>
      <c r="Q18" s="11"/>
      <c r="R18" s="12"/>
      <c r="S18" s="13"/>
      <c r="T18" s="13"/>
      <c r="U18" s="13"/>
    </row>
    <row r="19" spans="1:21" ht="20.100000000000001" customHeight="1" x14ac:dyDescent="0.25">
      <c r="A19" s="7" t="s">
        <v>24</v>
      </c>
      <c r="B19" s="7" t="s">
        <v>25</v>
      </c>
      <c r="C19" s="8">
        <v>0</v>
      </c>
      <c r="D19" s="8">
        <v>0</v>
      </c>
      <c r="E19" s="9">
        <f>August192020[[#This Row],[Postsecondary Allocation Q1]]+August192020[[#This Row],[Reserved - CTE Transitions Q1]]</f>
        <v>0</v>
      </c>
      <c r="F19" s="9">
        <v>341655</v>
      </c>
      <c r="G19" s="9">
        <v>66368</v>
      </c>
      <c r="H19" s="9">
        <f>August192020[[#This Row],[Postsecondary Allocation  Q2 ]]+August192020[[#This Row],[Reserved - CTE Transitions  Q2]]</f>
        <v>408023</v>
      </c>
      <c r="I19" s="9">
        <v>243927</v>
      </c>
      <c r="J19" s="9">
        <v>31847</v>
      </c>
      <c r="K19" s="9">
        <f>August192020[[#This Row],[Postsecondary Allocation  Q3]]+August192020[[#This Row],[Reserved - CTE Transitions  Q3]]</f>
        <v>275774</v>
      </c>
      <c r="L19" s="9">
        <v>344522</v>
      </c>
      <c r="M19" s="9">
        <v>22698</v>
      </c>
      <c r="N19" s="9">
        <f>August192020[[#This Row],[Reserved - CTE Transitions  Q4]]+August192020[[#This Row],[Postsecondary Allocation  Q4]]</f>
        <v>367220</v>
      </c>
      <c r="O19" s="10">
        <f>August192020[[#This Row],[August 2020 Subtotal Q1]]+August192020[[#This Row],[August 2020 Subtotal Q2]]+August192020[[#This Row],[January 2021 Subtotal Q3]]+August192020[[#This Row],[January 2021 Subtotal Q4]]</f>
        <v>1051017</v>
      </c>
      <c r="Q19" s="11"/>
      <c r="R19" s="12"/>
      <c r="S19" s="13"/>
      <c r="T19" s="13"/>
      <c r="U19" s="13"/>
    </row>
    <row r="20" spans="1:21" ht="20.100000000000001" customHeight="1" x14ac:dyDescent="0.25">
      <c r="A20" s="7" t="s">
        <v>10</v>
      </c>
      <c r="B20" s="7" t="s">
        <v>26</v>
      </c>
      <c r="C20" s="8">
        <v>473</v>
      </c>
      <c r="D20" s="8">
        <v>536</v>
      </c>
      <c r="E20" s="9">
        <f>August192020[[#This Row],[Postsecondary Allocation Q1]]+August192020[[#This Row],[Reserved - CTE Transitions Q1]]</f>
        <v>1009</v>
      </c>
      <c r="F20" s="9">
        <v>14633</v>
      </c>
      <c r="G20" s="9">
        <v>5514</v>
      </c>
      <c r="H20" s="9">
        <f>August192020[[#This Row],[Postsecondary Allocation  Q2 ]]+August192020[[#This Row],[Reserved - CTE Transitions  Q2]]</f>
        <v>20147</v>
      </c>
      <c r="I20" s="9">
        <v>4033</v>
      </c>
      <c r="J20" s="9">
        <v>5559</v>
      </c>
      <c r="K20" s="9">
        <f>August192020[[#This Row],[Postsecondary Allocation  Q3]]+August192020[[#This Row],[Reserved - CTE Transitions  Q3]]</f>
        <v>9592</v>
      </c>
      <c r="L20" s="9">
        <v>13906</v>
      </c>
      <c r="M20" s="9">
        <v>4794</v>
      </c>
      <c r="N20" s="9">
        <f>August192020[[#This Row],[Reserved - CTE Transitions  Q4]]+August192020[[#This Row],[Postsecondary Allocation  Q4]]</f>
        <v>18700</v>
      </c>
      <c r="O20" s="10">
        <f>August192020[[#This Row],[August 2020 Subtotal Q1]]+August192020[[#This Row],[August 2020 Subtotal Q2]]+August192020[[#This Row],[January 2021 Subtotal Q3]]+August192020[[#This Row],[January 2021 Subtotal Q4]]</f>
        <v>49448</v>
      </c>
      <c r="Q20" s="11"/>
      <c r="R20" s="12"/>
      <c r="S20" s="13"/>
      <c r="T20" s="13"/>
      <c r="U20" s="13"/>
    </row>
    <row r="21" spans="1:21" ht="20.100000000000001" customHeight="1" x14ac:dyDescent="0.25">
      <c r="A21" s="7" t="s">
        <v>27</v>
      </c>
      <c r="B21" s="7" t="s">
        <v>28</v>
      </c>
      <c r="C21" s="8">
        <v>41857</v>
      </c>
      <c r="D21" s="8">
        <v>9241</v>
      </c>
      <c r="E21" s="9">
        <f>August192020[[#This Row],[Postsecondary Allocation Q1]]+August192020[[#This Row],[Reserved - CTE Transitions Q1]]</f>
        <v>51098</v>
      </c>
      <c r="F21" s="9">
        <v>227471</v>
      </c>
      <c r="G21" s="9">
        <v>12288</v>
      </c>
      <c r="H21" s="9">
        <f>August192020[[#This Row],[Postsecondary Allocation  Q2 ]]+August192020[[#This Row],[Reserved - CTE Transitions  Q2]]</f>
        <v>239759</v>
      </c>
      <c r="I21" s="9">
        <v>51098</v>
      </c>
      <c r="J21" s="9">
        <v>12500</v>
      </c>
      <c r="K21" s="9">
        <f>August192020[[#This Row],[Postsecondary Allocation  Q3]]+August192020[[#This Row],[Reserved - CTE Transitions  Q3]]</f>
        <v>63598</v>
      </c>
      <c r="L21" s="9">
        <v>92466</v>
      </c>
      <c r="M21" s="9">
        <v>6461</v>
      </c>
      <c r="N21" s="9">
        <f>August192020[[#This Row],[Reserved - CTE Transitions  Q4]]+August192020[[#This Row],[Postsecondary Allocation  Q4]]</f>
        <v>98927</v>
      </c>
      <c r="O21" s="10">
        <f>August192020[[#This Row],[August 2020 Subtotal Q1]]+August192020[[#This Row],[August 2020 Subtotal Q2]]+August192020[[#This Row],[January 2021 Subtotal Q3]]+August192020[[#This Row],[January 2021 Subtotal Q4]]</f>
        <v>453382</v>
      </c>
      <c r="Q21" s="11"/>
      <c r="R21" s="12"/>
      <c r="S21" s="13"/>
      <c r="T21" s="13"/>
      <c r="U21" s="13"/>
    </row>
    <row r="22" spans="1:21" ht="20.100000000000001" customHeight="1" x14ac:dyDescent="0.25">
      <c r="A22" s="7" t="s">
        <v>8</v>
      </c>
      <c r="B22" s="7" t="s">
        <v>29</v>
      </c>
      <c r="C22" s="8">
        <v>51281</v>
      </c>
      <c r="D22" s="8">
        <v>9270</v>
      </c>
      <c r="E22" s="9">
        <f>August192020[[#This Row],[Postsecondary Allocation Q1]]+August192020[[#This Row],[Reserved - CTE Transitions Q1]]</f>
        <v>60551</v>
      </c>
      <c r="F22" s="9">
        <v>306746</v>
      </c>
      <c r="G22" s="9">
        <v>14841</v>
      </c>
      <c r="H22" s="9">
        <f>August192020[[#This Row],[Postsecondary Allocation  Q2 ]]+August192020[[#This Row],[Reserved - CTE Transitions  Q2]]</f>
        <v>321587</v>
      </c>
      <c r="I22" s="9">
        <v>250597</v>
      </c>
      <c r="J22" s="9">
        <v>17465</v>
      </c>
      <c r="K22" s="9">
        <f>August192020[[#This Row],[Postsecondary Allocation  Q3]]+August192020[[#This Row],[Reserved - CTE Transitions  Q3]]</f>
        <v>268062</v>
      </c>
      <c r="L22" s="9">
        <v>54141</v>
      </c>
      <c r="M22" s="9">
        <v>-1</v>
      </c>
      <c r="N22" s="9">
        <f>August192020[[#This Row],[Reserved - CTE Transitions  Q4]]+August192020[[#This Row],[Postsecondary Allocation  Q4]]</f>
        <v>54140</v>
      </c>
      <c r="O22" s="10">
        <f>August192020[[#This Row],[August 2020 Subtotal Q1]]+August192020[[#This Row],[August 2020 Subtotal Q2]]+August192020[[#This Row],[January 2021 Subtotal Q3]]+August192020[[#This Row],[January 2021 Subtotal Q4]]</f>
        <v>704340</v>
      </c>
      <c r="Q22" s="11"/>
      <c r="R22" s="12"/>
      <c r="S22" s="13"/>
      <c r="T22" s="13"/>
      <c r="U22" s="13"/>
    </row>
    <row r="23" spans="1:21" ht="20.100000000000001" customHeight="1" x14ac:dyDescent="0.25">
      <c r="A23" s="7" t="s">
        <v>30</v>
      </c>
      <c r="B23" s="7" t="s">
        <v>31</v>
      </c>
      <c r="C23" s="8">
        <v>2203</v>
      </c>
      <c r="D23" s="8">
        <v>9496</v>
      </c>
      <c r="E23" s="9">
        <f>August192020[[#This Row],[Postsecondary Allocation Q1]]+August192020[[#This Row],[Reserved - CTE Transitions Q1]]</f>
        <v>11699</v>
      </c>
      <c r="F23" s="9">
        <v>43984</v>
      </c>
      <c r="G23" s="9">
        <v>9786</v>
      </c>
      <c r="H23" s="9">
        <f>August192020[[#This Row],[Postsecondary Allocation  Q2 ]]+August192020[[#This Row],[Reserved - CTE Transitions  Q2]]</f>
        <v>53770</v>
      </c>
      <c r="I23" s="9">
        <v>9576</v>
      </c>
      <c r="J23" s="9">
        <v>12065</v>
      </c>
      <c r="K23" s="9">
        <f>August192020[[#This Row],[Postsecondary Allocation  Q3]]+August192020[[#This Row],[Reserved - CTE Transitions  Q3]]</f>
        <v>21641</v>
      </c>
      <c r="L23" s="9">
        <v>3779</v>
      </c>
      <c r="M23" s="9">
        <v>8757</v>
      </c>
      <c r="N23" s="9">
        <f>August192020[[#This Row],[Reserved - CTE Transitions  Q4]]+August192020[[#This Row],[Postsecondary Allocation  Q4]]</f>
        <v>12536</v>
      </c>
      <c r="O23" s="10">
        <f>August192020[[#This Row],[August 2020 Subtotal Q1]]+August192020[[#This Row],[August 2020 Subtotal Q2]]+August192020[[#This Row],[January 2021 Subtotal Q3]]+August192020[[#This Row],[January 2021 Subtotal Q4]]</f>
        <v>99646</v>
      </c>
      <c r="Q23" s="11"/>
      <c r="R23" s="12"/>
      <c r="S23" s="13"/>
      <c r="T23" s="13"/>
      <c r="U23" s="13"/>
    </row>
    <row r="24" spans="1:21" ht="20.100000000000001" customHeight="1" x14ac:dyDescent="0.25">
      <c r="A24" s="7" t="s">
        <v>32</v>
      </c>
      <c r="B24" s="7" t="s">
        <v>33</v>
      </c>
      <c r="C24" s="8">
        <v>9147</v>
      </c>
      <c r="D24" s="8">
        <v>13593</v>
      </c>
      <c r="E24" s="9">
        <f>August192020[[#This Row],[Postsecondary Allocation Q1]]+August192020[[#This Row],[Reserved - CTE Transitions Q1]]</f>
        <v>22740</v>
      </c>
      <c r="F24" s="9">
        <v>47597</v>
      </c>
      <c r="G24" s="9">
        <v>15153</v>
      </c>
      <c r="H24" s="9">
        <f>August192020[[#This Row],[Postsecondary Allocation  Q2 ]]+August192020[[#This Row],[Reserved - CTE Transitions  Q2]]</f>
        <v>62750</v>
      </c>
      <c r="I24" s="9">
        <v>128515</v>
      </c>
      <c r="J24" s="9">
        <v>22191</v>
      </c>
      <c r="K24" s="9">
        <f>August192020[[#This Row],[Postsecondary Allocation  Q3]]+August192020[[#This Row],[Reserved - CTE Transitions  Q3]]</f>
        <v>150706</v>
      </c>
      <c r="L24" s="9">
        <v>236378</v>
      </c>
      <c r="M24" s="9">
        <v>15224</v>
      </c>
      <c r="N24" s="9">
        <f>August192020[[#This Row],[Reserved - CTE Transitions  Q4]]+August192020[[#This Row],[Postsecondary Allocation  Q4]]</f>
        <v>251602</v>
      </c>
      <c r="O24" s="10">
        <f>August192020[[#This Row],[August 2020 Subtotal Q1]]+August192020[[#This Row],[August 2020 Subtotal Q2]]+August192020[[#This Row],[January 2021 Subtotal Q3]]+August192020[[#This Row],[January 2021 Subtotal Q4]]</f>
        <v>487798</v>
      </c>
      <c r="Q24" s="11"/>
      <c r="R24" s="12"/>
      <c r="S24" s="13"/>
      <c r="T24" s="13"/>
      <c r="U24" s="13"/>
    </row>
    <row r="25" spans="1:21" ht="20.100000000000001" customHeight="1" x14ac:dyDescent="0.25">
      <c r="A25" s="16" t="s">
        <v>32</v>
      </c>
      <c r="B25" s="7" t="s">
        <v>34</v>
      </c>
      <c r="C25" s="8">
        <v>10616</v>
      </c>
      <c r="D25" s="8">
        <v>8485</v>
      </c>
      <c r="E25" s="9">
        <f>August192020[[#This Row],[Postsecondary Allocation Q1]]+August192020[[#This Row],[Reserved - CTE Transitions Q1]]</f>
        <v>19101</v>
      </c>
      <c r="F25" s="9">
        <v>30407</v>
      </c>
      <c r="G25" s="9">
        <v>8343</v>
      </c>
      <c r="H25" s="9">
        <f>August192020[[#This Row],[Postsecondary Allocation  Q2 ]]+August192020[[#This Row],[Reserved - CTE Transitions  Q2]]</f>
        <v>38750</v>
      </c>
      <c r="I25" s="9">
        <v>25278</v>
      </c>
      <c r="J25" s="9">
        <v>10523</v>
      </c>
      <c r="K25" s="9">
        <f>August192020[[#This Row],[Postsecondary Allocation  Q3]]+August192020[[#This Row],[Reserved - CTE Transitions  Q3]]</f>
        <v>35801</v>
      </c>
      <c r="L25" s="9">
        <v>56131</v>
      </c>
      <c r="M25" s="9">
        <v>10699</v>
      </c>
      <c r="N25" s="9">
        <f>August192020[[#This Row],[Reserved - CTE Transitions  Q4]]+August192020[[#This Row],[Postsecondary Allocation  Q4]]</f>
        <v>66830</v>
      </c>
      <c r="O25" s="10">
        <f>August192020[[#This Row],[August 2020 Subtotal Q1]]+August192020[[#This Row],[August 2020 Subtotal Q2]]+August192020[[#This Row],[January 2021 Subtotal Q3]]+August192020[[#This Row],[January 2021 Subtotal Q4]]</f>
        <v>160482</v>
      </c>
      <c r="Q25" s="11"/>
      <c r="R25" s="12"/>
      <c r="S25" s="13"/>
      <c r="T25" s="13"/>
      <c r="U25" s="13"/>
    </row>
    <row r="26" spans="1:21" ht="20.100000000000001" customHeight="1" x14ac:dyDescent="0.25">
      <c r="A26" s="7" t="s">
        <v>8</v>
      </c>
      <c r="B26" s="7" t="s">
        <v>35</v>
      </c>
      <c r="C26" s="8">
        <v>77676</v>
      </c>
      <c r="D26" s="8">
        <v>3992</v>
      </c>
      <c r="E26" s="9">
        <f>August192020[[#This Row],[Postsecondary Allocation Q1]]+August192020[[#This Row],[Reserved - CTE Transitions Q1]]</f>
        <v>81668</v>
      </c>
      <c r="F26" s="9">
        <v>92372</v>
      </c>
      <c r="G26" s="9">
        <v>18851</v>
      </c>
      <c r="H26" s="9">
        <f>August192020[[#This Row],[Postsecondary Allocation  Q2 ]]+August192020[[#This Row],[Reserved - CTE Transitions  Q2]]</f>
        <v>111223</v>
      </c>
      <c r="I26" s="9">
        <v>150349</v>
      </c>
      <c r="J26" s="9">
        <v>18186</v>
      </c>
      <c r="K26" s="9">
        <f>August192020[[#This Row],[Postsecondary Allocation  Q3]]+August192020[[#This Row],[Reserved - CTE Transitions  Q3]]</f>
        <v>168535</v>
      </c>
      <c r="L26" s="9">
        <v>112135</v>
      </c>
      <c r="M26" s="9">
        <v>468</v>
      </c>
      <c r="N26" s="9">
        <f>August192020[[#This Row],[Reserved - CTE Transitions  Q4]]+August192020[[#This Row],[Postsecondary Allocation  Q4]]</f>
        <v>112603</v>
      </c>
      <c r="O26" s="10">
        <f>August192020[[#This Row],[August 2020 Subtotal Q1]]+August192020[[#This Row],[August 2020 Subtotal Q2]]+August192020[[#This Row],[January 2021 Subtotal Q3]]+August192020[[#This Row],[January 2021 Subtotal Q4]]</f>
        <v>474029</v>
      </c>
      <c r="Q26" s="11"/>
      <c r="R26" s="12"/>
      <c r="S26" s="13"/>
      <c r="T26" s="13"/>
      <c r="U26" s="13"/>
    </row>
    <row r="27" spans="1:21" ht="20.100000000000001" customHeight="1" x14ac:dyDescent="0.25">
      <c r="A27" s="7" t="s">
        <v>36</v>
      </c>
      <c r="B27" s="7" t="s">
        <v>37</v>
      </c>
      <c r="C27" s="8">
        <v>77611</v>
      </c>
      <c r="D27" s="8">
        <v>13452</v>
      </c>
      <c r="E27" s="9">
        <f>August192020[[#This Row],[Postsecondary Allocation Q1]]+August192020[[#This Row],[Reserved - CTE Transitions Q1]]</f>
        <v>91063</v>
      </c>
      <c r="F27" s="9">
        <v>290801</v>
      </c>
      <c r="G27" s="9">
        <v>55306</v>
      </c>
      <c r="H27" s="9">
        <f>August192020[[#This Row],[Postsecondary Allocation  Q2 ]]+August192020[[#This Row],[Reserved - CTE Transitions  Q2]]</f>
        <v>346107</v>
      </c>
      <c r="I27" s="9">
        <v>155618</v>
      </c>
      <c r="J27" s="9">
        <v>14394</v>
      </c>
      <c r="K27" s="9">
        <f>August192020[[#This Row],[Postsecondary Allocation  Q3]]+August192020[[#This Row],[Reserved - CTE Transitions  Q3]]</f>
        <v>170012</v>
      </c>
      <c r="L27" s="9">
        <v>176381</v>
      </c>
      <c r="M27" s="9">
        <v>0</v>
      </c>
      <c r="N27" s="9">
        <f>August192020[[#This Row],[Reserved - CTE Transitions  Q4]]+August192020[[#This Row],[Postsecondary Allocation  Q4]]</f>
        <v>176381</v>
      </c>
      <c r="O27" s="10">
        <f>August192020[[#This Row],[August 2020 Subtotal Q1]]+August192020[[#This Row],[August 2020 Subtotal Q2]]+August192020[[#This Row],[January 2021 Subtotal Q3]]+August192020[[#This Row],[January 2021 Subtotal Q4]]</f>
        <v>783563</v>
      </c>
      <c r="Q27" s="11"/>
      <c r="R27" s="12"/>
      <c r="S27" s="13"/>
      <c r="T27" s="13"/>
      <c r="U27" s="13"/>
    </row>
    <row r="28" spans="1:21" ht="20.100000000000001" customHeight="1" x14ac:dyDescent="0.25">
      <c r="A28" s="16" t="s">
        <v>38</v>
      </c>
      <c r="B28" s="7" t="s">
        <v>39</v>
      </c>
      <c r="C28" s="8">
        <v>14742</v>
      </c>
      <c r="D28" s="8">
        <v>9676</v>
      </c>
      <c r="E28" s="9">
        <f>August192020[[#This Row],[Postsecondary Allocation Q1]]+August192020[[#This Row],[Reserved - CTE Transitions Q1]]</f>
        <v>24418</v>
      </c>
      <c r="F28" s="9">
        <v>38423</v>
      </c>
      <c r="G28" s="9">
        <v>13867</v>
      </c>
      <c r="H28" s="9">
        <f>August192020[[#This Row],[Postsecondary Allocation  Q2 ]]+August192020[[#This Row],[Reserved - CTE Transitions  Q2]]</f>
        <v>52290</v>
      </c>
      <c r="I28" s="9">
        <v>73319</v>
      </c>
      <c r="J28" s="9">
        <v>404</v>
      </c>
      <c r="K28" s="9">
        <f>August192020[[#This Row],[Postsecondary Allocation  Q3]]+August192020[[#This Row],[Reserved - CTE Transitions  Q3]]</f>
        <v>73723</v>
      </c>
      <c r="L28" s="9">
        <v>45241</v>
      </c>
      <c r="M28" s="9">
        <v>13195</v>
      </c>
      <c r="N28" s="9">
        <f>August192020[[#This Row],[Reserved - CTE Transitions  Q4]]+August192020[[#This Row],[Postsecondary Allocation  Q4]]</f>
        <v>58436</v>
      </c>
      <c r="O28" s="10">
        <f>August192020[[#This Row],[August 2020 Subtotal Q1]]+August192020[[#This Row],[August 2020 Subtotal Q2]]+August192020[[#This Row],[January 2021 Subtotal Q3]]+August192020[[#This Row],[January 2021 Subtotal Q4]]</f>
        <v>208867</v>
      </c>
      <c r="Q28" s="11"/>
      <c r="R28" s="12"/>
      <c r="S28" s="13"/>
      <c r="T28" s="13"/>
      <c r="U28" s="13"/>
    </row>
    <row r="29" spans="1:21" ht="20.100000000000001" customHeight="1" x14ac:dyDescent="0.25">
      <c r="A29" s="7" t="s">
        <v>40</v>
      </c>
      <c r="B29" s="7" t="s">
        <v>41</v>
      </c>
      <c r="C29" s="8">
        <v>46270</v>
      </c>
      <c r="D29" s="8">
        <v>9977</v>
      </c>
      <c r="E29" s="9">
        <f>August192020[[#This Row],[Postsecondary Allocation Q1]]+August192020[[#This Row],[Reserved - CTE Transitions Q1]]</f>
        <v>56247</v>
      </c>
      <c r="F29" s="9">
        <v>78751</v>
      </c>
      <c r="G29" s="9">
        <v>11074</v>
      </c>
      <c r="H29" s="9">
        <f>August192020[[#This Row],[Postsecondary Allocation  Q2 ]]+August192020[[#This Row],[Reserved - CTE Transitions  Q2]]</f>
        <v>89825</v>
      </c>
      <c r="I29" s="9">
        <v>122299</v>
      </c>
      <c r="J29" s="9">
        <v>12306</v>
      </c>
      <c r="K29" s="9">
        <f>August192020[[#This Row],[Postsecondary Allocation  Q3]]+August192020[[#This Row],[Reserved - CTE Transitions  Q3]]</f>
        <v>134605</v>
      </c>
      <c r="L29" s="9">
        <v>55741</v>
      </c>
      <c r="M29" s="9">
        <v>7037</v>
      </c>
      <c r="N29" s="9">
        <f>August192020[[#This Row],[Reserved - CTE Transitions  Q4]]+August192020[[#This Row],[Postsecondary Allocation  Q4]]</f>
        <v>62778</v>
      </c>
      <c r="O29" s="10">
        <f>August192020[[#This Row],[August 2020 Subtotal Q1]]+August192020[[#This Row],[August 2020 Subtotal Q2]]+August192020[[#This Row],[January 2021 Subtotal Q3]]+August192020[[#This Row],[January 2021 Subtotal Q4]]</f>
        <v>343455</v>
      </c>
      <c r="Q29" s="11"/>
      <c r="R29" s="12"/>
      <c r="S29" s="13"/>
      <c r="T29" s="13"/>
      <c r="U29" s="13"/>
    </row>
    <row r="30" spans="1:21" ht="20.100000000000001" customHeight="1" x14ac:dyDescent="0.25">
      <c r="A30" s="7" t="s">
        <v>42</v>
      </c>
      <c r="B30" s="7" t="s">
        <v>43</v>
      </c>
      <c r="C30" s="8">
        <v>214245</v>
      </c>
      <c r="D30" s="8">
        <v>287</v>
      </c>
      <c r="E30" s="9">
        <f>August192020[[#This Row],[Postsecondary Allocation Q1]]+August192020[[#This Row],[Reserved - CTE Transitions Q1]]</f>
        <v>214532</v>
      </c>
      <c r="F30" s="9">
        <v>215143</v>
      </c>
      <c r="G30" s="9">
        <v>33248</v>
      </c>
      <c r="H30" s="9">
        <f>August192020[[#This Row],[Postsecondary Allocation  Q2 ]]+August192020[[#This Row],[Reserved - CTE Transitions  Q2]]</f>
        <v>248391</v>
      </c>
      <c r="I30" s="9">
        <v>261967</v>
      </c>
      <c r="J30" s="9">
        <v>4983</v>
      </c>
      <c r="K30" s="9">
        <f>August192020[[#This Row],[Postsecondary Allocation  Q3]]+August192020[[#This Row],[Reserved - CTE Transitions  Q3]]</f>
        <v>266950</v>
      </c>
      <c r="L30" s="9">
        <v>289262</v>
      </c>
      <c r="M30" s="9">
        <v>7751</v>
      </c>
      <c r="N30" s="9">
        <f>August192020[[#This Row],[Reserved - CTE Transitions  Q4]]+August192020[[#This Row],[Postsecondary Allocation  Q4]]</f>
        <v>297013</v>
      </c>
      <c r="O30" s="10">
        <f>August192020[[#This Row],[August 2020 Subtotal Q1]]+August192020[[#This Row],[August 2020 Subtotal Q2]]+August192020[[#This Row],[January 2021 Subtotal Q3]]+August192020[[#This Row],[January 2021 Subtotal Q4]]</f>
        <v>1026886</v>
      </c>
      <c r="Q30" s="11"/>
      <c r="R30" s="12"/>
      <c r="S30" s="13"/>
      <c r="T30" s="13"/>
      <c r="U30" s="13"/>
    </row>
    <row r="31" spans="1:21" ht="20.100000000000001" customHeight="1" x14ac:dyDescent="0.25">
      <c r="A31" s="7" t="s">
        <v>44</v>
      </c>
      <c r="B31" s="7" t="s">
        <v>45</v>
      </c>
      <c r="C31" s="8">
        <v>13125</v>
      </c>
      <c r="D31" s="8">
        <v>5798</v>
      </c>
      <c r="E31" s="9">
        <f>August192020[[#This Row],[Postsecondary Allocation Q1]]+August192020[[#This Row],[Reserved - CTE Transitions Q1]]</f>
        <v>18923</v>
      </c>
      <c r="F31" s="9">
        <v>15872</v>
      </c>
      <c r="G31" s="9">
        <v>5860</v>
      </c>
      <c r="H31" s="9">
        <f>August192020[[#This Row],[Postsecondary Allocation  Q2 ]]+August192020[[#This Row],[Reserved - CTE Transitions  Q2]]</f>
        <v>21732</v>
      </c>
      <c r="I31" s="9">
        <v>16466</v>
      </c>
      <c r="J31" s="9">
        <v>7774</v>
      </c>
      <c r="K31" s="9">
        <f>August192020[[#This Row],[Postsecondary Allocation  Q3]]+August192020[[#This Row],[Reserved - CTE Transitions  Q3]]</f>
        <v>24240</v>
      </c>
      <c r="L31" s="9">
        <v>13987</v>
      </c>
      <c r="M31" s="9">
        <v>8557</v>
      </c>
      <c r="N31" s="9">
        <f>August192020[[#This Row],[Reserved - CTE Transitions  Q4]]+August192020[[#This Row],[Postsecondary Allocation  Q4]]</f>
        <v>22544</v>
      </c>
      <c r="O31" s="10">
        <f>August192020[[#This Row],[August 2020 Subtotal Q1]]+August192020[[#This Row],[August 2020 Subtotal Q2]]+August192020[[#This Row],[January 2021 Subtotal Q3]]+August192020[[#This Row],[January 2021 Subtotal Q4]]</f>
        <v>87439</v>
      </c>
      <c r="Q31" s="11"/>
      <c r="R31" s="12"/>
      <c r="S31" s="13"/>
      <c r="T31" s="13"/>
      <c r="U31" s="13"/>
    </row>
    <row r="32" spans="1:21" ht="20.100000000000001" customHeight="1" x14ac:dyDescent="0.25">
      <c r="A32" s="7" t="s">
        <v>46</v>
      </c>
      <c r="B32" s="7" t="s">
        <v>47</v>
      </c>
      <c r="C32" s="8">
        <v>0</v>
      </c>
      <c r="D32" s="8">
        <v>2129</v>
      </c>
      <c r="E32" s="9">
        <f>August192020[[#This Row],[Postsecondary Allocation Q1]]+August192020[[#This Row],[Reserved - CTE Transitions Q1]]</f>
        <v>2129</v>
      </c>
      <c r="F32" s="9">
        <v>0</v>
      </c>
      <c r="G32" s="9">
        <v>10111</v>
      </c>
      <c r="H32" s="9">
        <f>August192020[[#This Row],[Postsecondary Allocation  Q2 ]]+August192020[[#This Row],[Reserved - CTE Transitions  Q2]]</f>
        <v>10111</v>
      </c>
      <c r="I32" s="9">
        <v>69232</v>
      </c>
      <c r="J32" s="9">
        <v>8229</v>
      </c>
      <c r="K32" s="9">
        <f>August192020[[#This Row],[Postsecondary Allocation  Q3]]+August192020[[#This Row],[Reserved - CTE Transitions  Q3]]</f>
        <v>77461</v>
      </c>
      <c r="L32" s="9">
        <v>60475</v>
      </c>
      <c r="M32" s="9">
        <v>6432</v>
      </c>
      <c r="N32" s="9">
        <f>August192020[[#This Row],[Reserved - CTE Transitions  Q4]]+August192020[[#This Row],[Postsecondary Allocation  Q4]]</f>
        <v>66907</v>
      </c>
      <c r="O32" s="10">
        <f>August192020[[#This Row],[August 2020 Subtotal Q1]]+August192020[[#This Row],[August 2020 Subtotal Q2]]+August192020[[#This Row],[January 2021 Subtotal Q3]]+August192020[[#This Row],[January 2021 Subtotal Q4]]</f>
        <v>156608</v>
      </c>
      <c r="Q32" s="11"/>
      <c r="R32" s="12"/>
      <c r="S32" s="13"/>
      <c r="T32" s="13"/>
      <c r="U32" s="13"/>
    </row>
    <row r="33" spans="1:21" ht="20.100000000000001" customHeight="1" x14ac:dyDescent="0.25">
      <c r="A33" s="7" t="s">
        <v>8</v>
      </c>
      <c r="B33" s="7" t="s">
        <v>48</v>
      </c>
      <c r="C33" s="8">
        <v>35969</v>
      </c>
      <c r="D33" s="8">
        <v>11179</v>
      </c>
      <c r="E33" s="9">
        <f>August192020[[#This Row],[Postsecondary Allocation Q1]]+August192020[[#This Row],[Reserved - CTE Transitions Q1]]</f>
        <v>47148</v>
      </c>
      <c r="F33" s="9">
        <v>361468</v>
      </c>
      <c r="G33" s="9">
        <v>11376</v>
      </c>
      <c r="H33" s="9">
        <f>August192020[[#This Row],[Postsecondary Allocation  Q2 ]]+August192020[[#This Row],[Reserved - CTE Transitions  Q2]]</f>
        <v>372844</v>
      </c>
      <c r="I33" s="9">
        <v>134108</v>
      </c>
      <c r="J33" s="9">
        <v>11472</v>
      </c>
      <c r="K33" s="9">
        <f>August192020[[#This Row],[Postsecondary Allocation  Q3]]+August192020[[#This Row],[Reserved - CTE Transitions  Q3]]</f>
        <v>145580</v>
      </c>
      <c r="L33" s="9">
        <v>123092</v>
      </c>
      <c r="M33" s="9">
        <v>6463</v>
      </c>
      <c r="N33" s="9">
        <f>August192020[[#This Row],[Reserved - CTE Transitions  Q4]]+August192020[[#This Row],[Postsecondary Allocation  Q4]]</f>
        <v>129555</v>
      </c>
      <c r="O33" s="10">
        <f>August192020[[#This Row],[August 2020 Subtotal Q1]]+August192020[[#This Row],[August 2020 Subtotal Q2]]+August192020[[#This Row],[January 2021 Subtotal Q3]]+August192020[[#This Row],[January 2021 Subtotal Q4]]</f>
        <v>695127</v>
      </c>
      <c r="Q33" s="11"/>
      <c r="R33" s="12"/>
      <c r="S33" s="13"/>
      <c r="T33" s="13"/>
      <c r="U33" s="13"/>
    </row>
    <row r="34" spans="1:21" ht="20.100000000000001" customHeight="1" x14ac:dyDescent="0.25">
      <c r="A34" s="7" t="s">
        <v>8</v>
      </c>
      <c r="B34" s="7" t="s">
        <v>49</v>
      </c>
      <c r="C34" s="8">
        <v>391050</v>
      </c>
      <c r="D34" s="8">
        <v>32825</v>
      </c>
      <c r="E34" s="9">
        <f>August192020[[#This Row],[Postsecondary Allocation Q1]]+August192020[[#This Row],[Reserved - CTE Transitions Q1]]</f>
        <v>423875</v>
      </c>
      <c r="F34" s="9">
        <v>764796</v>
      </c>
      <c r="G34" s="9">
        <v>63501</v>
      </c>
      <c r="H34" s="9">
        <f>August192020[[#This Row],[Postsecondary Allocation  Q2 ]]+August192020[[#This Row],[Reserved - CTE Transitions  Q2]]</f>
        <v>828297</v>
      </c>
      <c r="I34" s="9">
        <v>782503</v>
      </c>
      <c r="J34" s="9">
        <v>35394</v>
      </c>
      <c r="K34" s="9">
        <f>August192020[[#This Row],[Postsecondary Allocation  Q3]]+August192020[[#This Row],[Reserved - CTE Transitions  Q3]]</f>
        <v>817897</v>
      </c>
      <c r="L34" s="9">
        <v>840279</v>
      </c>
      <c r="M34" s="9">
        <v>147362</v>
      </c>
      <c r="N34" s="9">
        <f>August192020[[#This Row],[Reserved - CTE Transitions  Q4]]+August192020[[#This Row],[Postsecondary Allocation  Q4]]</f>
        <v>987641</v>
      </c>
      <c r="O34" s="10">
        <f>August192020[[#This Row],[August 2020 Subtotal Q1]]+August192020[[#This Row],[August 2020 Subtotal Q2]]+August192020[[#This Row],[January 2021 Subtotal Q3]]+August192020[[#This Row],[January 2021 Subtotal Q4]]</f>
        <v>3057710</v>
      </c>
      <c r="Q34" s="11"/>
      <c r="R34" s="12"/>
      <c r="S34" s="13"/>
      <c r="T34" s="13"/>
      <c r="U34" s="13"/>
    </row>
    <row r="35" spans="1:21" ht="20.100000000000001" customHeight="1" x14ac:dyDescent="0.25">
      <c r="A35" s="7" t="s">
        <v>50</v>
      </c>
      <c r="B35" s="7" t="s">
        <v>51</v>
      </c>
      <c r="C35" s="8">
        <v>328872</v>
      </c>
      <c r="D35" s="8">
        <v>40115</v>
      </c>
      <c r="E35" s="9">
        <f>August192020[[#This Row],[Postsecondary Allocation Q1]]+August192020[[#This Row],[Reserved - CTE Transitions Q1]]</f>
        <v>368987</v>
      </c>
      <c r="F35" s="9">
        <v>429848</v>
      </c>
      <c r="G35" s="9">
        <v>44946</v>
      </c>
      <c r="H35" s="9">
        <f>August192020[[#This Row],[Postsecondary Allocation  Q2 ]]+August192020[[#This Row],[Reserved - CTE Transitions  Q2]]</f>
        <v>474794</v>
      </c>
      <c r="I35" s="9">
        <v>699463</v>
      </c>
      <c r="J35" s="9">
        <v>59551</v>
      </c>
      <c r="K35" s="9">
        <f>August192020[[#This Row],[Postsecondary Allocation  Q3]]+August192020[[#This Row],[Reserved - CTE Transitions  Q3]]</f>
        <v>759014</v>
      </c>
      <c r="L35" s="9">
        <v>911202</v>
      </c>
      <c r="M35" s="9">
        <v>18571</v>
      </c>
      <c r="N35" s="9">
        <f>August192020[[#This Row],[Reserved - CTE Transitions  Q4]]+August192020[[#This Row],[Postsecondary Allocation  Q4]]</f>
        <v>929773</v>
      </c>
      <c r="O35" s="10">
        <f>August192020[[#This Row],[August 2020 Subtotal Q1]]+August192020[[#This Row],[August 2020 Subtotal Q2]]+August192020[[#This Row],[January 2021 Subtotal Q3]]+August192020[[#This Row],[January 2021 Subtotal Q4]]</f>
        <v>2532568</v>
      </c>
      <c r="Q35" s="11"/>
      <c r="R35" s="12"/>
      <c r="S35" s="13"/>
      <c r="T35" s="13"/>
      <c r="U35" s="13"/>
    </row>
    <row r="36" spans="1:21" ht="20.100000000000001" customHeight="1" x14ac:dyDescent="0.25">
      <c r="A36" s="7" t="s">
        <v>52</v>
      </c>
      <c r="B36" s="7" t="s">
        <v>53</v>
      </c>
      <c r="C36" s="8">
        <v>4773</v>
      </c>
      <c r="D36" s="8">
        <v>11224</v>
      </c>
      <c r="E36" s="9">
        <f>August192020[[#This Row],[Postsecondary Allocation Q1]]+August192020[[#This Row],[Reserved - CTE Transitions Q1]]</f>
        <v>15997</v>
      </c>
      <c r="F36" s="9">
        <v>40642</v>
      </c>
      <c r="G36" s="9">
        <v>11403</v>
      </c>
      <c r="H36" s="9">
        <f>August192020[[#This Row],[Postsecondary Allocation  Q2 ]]+August192020[[#This Row],[Reserved - CTE Transitions  Q2]]</f>
        <v>52045</v>
      </c>
      <c r="I36" s="9">
        <v>20460</v>
      </c>
      <c r="J36" s="9">
        <v>9872</v>
      </c>
      <c r="K36" s="9">
        <f>August192020[[#This Row],[Postsecondary Allocation  Q3]]+August192020[[#This Row],[Reserved - CTE Transitions  Q3]]</f>
        <v>30332</v>
      </c>
      <c r="L36" s="9">
        <v>11150</v>
      </c>
      <c r="M36" s="9">
        <v>7771</v>
      </c>
      <c r="N36" s="9">
        <f>August192020[[#This Row],[Reserved - CTE Transitions  Q4]]+August192020[[#This Row],[Postsecondary Allocation  Q4]]</f>
        <v>18921</v>
      </c>
      <c r="O36" s="10">
        <f>August192020[[#This Row],[August 2020 Subtotal Q1]]+August192020[[#This Row],[August 2020 Subtotal Q2]]+August192020[[#This Row],[January 2021 Subtotal Q3]]+August192020[[#This Row],[January 2021 Subtotal Q4]]</f>
        <v>117295</v>
      </c>
      <c r="Q36" s="11"/>
      <c r="R36" s="12"/>
      <c r="S36" s="13"/>
      <c r="T36" s="13"/>
      <c r="U36" s="13"/>
    </row>
    <row r="37" spans="1:21" ht="20.100000000000001" customHeight="1" x14ac:dyDescent="0.25">
      <c r="A37" s="7" t="s">
        <v>54</v>
      </c>
      <c r="B37" s="7" t="s">
        <v>55</v>
      </c>
      <c r="C37" s="8">
        <v>12621</v>
      </c>
      <c r="D37" s="8">
        <v>5126</v>
      </c>
      <c r="E37" s="9">
        <f>August192020[[#This Row],[Postsecondary Allocation Q1]]+August192020[[#This Row],[Reserved - CTE Transitions Q1]]</f>
        <v>17747</v>
      </c>
      <c r="F37" s="9">
        <v>35634</v>
      </c>
      <c r="G37" s="9">
        <v>10821</v>
      </c>
      <c r="H37" s="9">
        <f>August192020[[#This Row],[Postsecondary Allocation  Q2 ]]+August192020[[#This Row],[Reserved - CTE Transitions  Q2]]</f>
        <v>46455</v>
      </c>
      <c r="I37" s="9">
        <v>29775</v>
      </c>
      <c r="J37" s="9">
        <v>9463</v>
      </c>
      <c r="K37" s="9">
        <f>August192020[[#This Row],[Postsecondary Allocation  Q3]]+August192020[[#This Row],[Reserved - CTE Transitions  Q3]]</f>
        <v>39238</v>
      </c>
      <c r="L37" s="9">
        <v>41354</v>
      </c>
      <c r="M37" s="9">
        <v>13840</v>
      </c>
      <c r="N37" s="9">
        <f>August192020[[#This Row],[Reserved - CTE Transitions  Q4]]+August192020[[#This Row],[Postsecondary Allocation  Q4]]</f>
        <v>55194</v>
      </c>
      <c r="O37" s="10">
        <f>August192020[[#This Row],[August 2020 Subtotal Q1]]+August192020[[#This Row],[August 2020 Subtotal Q2]]+August192020[[#This Row],[January 2021 Subtotal Q3]]+August192020[[#This Row],[January 2021 Subtotal Q4]]</f>
        <v>158634</v>
      </c>
      <c r="Q37" s="11"/>
      <c r="R37" s="12"/>
      <c r="S37" s="13"/>
      <c r="T37" s="13"/>
      <c r="U37" s="13"/>
    </row>
    <row r="38" spans="1:21" ht="20.100000000000001" customHeight="1" x14ac:dyDescent="0.25">
      <c r="A38" s="7" t="s">
        <v>56</v>
      </c>
      <c r="B38" s="7" t="s">
        <v>57</v>
      </c>
      <c r="C38" s="8">
        <v>6927</v>
      </c>
      <c r="D38" s="8">
        <v>0</v>
      </c>
      <c r="E38" s="9">
        <f>August192020[[#This Row],[Postsecondary Allocation Q1]]+August192020[[#This Row],[Reserved - CTE Transitions Q1]]</f>
        <v>6927</v>
      </c>
      <c r="F38" s="9">
        <v>71160</v>
      </c>
      <c r="G38" s="9">
        <v>0</v>
      </c>
      <c r="H38" s="9">
        <f>August192020[[#This Row],[Postsecondary Allocation  Q2 ]]+August192020[[#This Row],[Reserved - CTE Transitions  Q2]]</f>
        <v>71160</v>
      </c>
      <c r="I38" s="9">
        <v>142587</v>
      </c>
      <c r="J38" s="9">
        <v>26698</v>
      </c>
      <c r="K38" s="9">
        <f>August192020[[#This Row],[Postsecondary Allocation  Q3]]+August192020[[#This Row],[Reserved - CTE Transitions  Q3]]</f>
        <v>169285</v>
      </c>
      <c r="L38" s="9">
        <v>129610</v>
      </c>
      <c r="M38" s="9">
        <v>12738</v>
      </c>
      <c r="N38" s="9">
        <f>August192020[[#This Row],[Reserved - CTE Transitions  Q4]]+August192020[[#This Row],[Postsecondary Allocation  Q4]]</f>
        <v>142348</v>
      </c>
      <c r="O38" s="10">
        <f>August192020[[#This Row],[August 2020 Subtotal Q1]]+August192020[[#This Row],[August 2020 Subtotal Q2]]+August192020[[#This Row],[January 2021 Subtotal Q3]]+August192020[[#This Row],[January 2021 Subtotal Q4]]</f>
        <v>389720</v>
      </c>
      <c r="Q38" s="11"/>
      <c r="R38" s="12"/>
      <c r="S38" s="13"/>
      <c r="T38" s="13"/>
      <c r="U38" s="13"/>
    </row>
    <row r="39" spans="1:21" ht="20.100000000000001" customHeight="1" x14ac:dyDescent="0.25">
      <c r="A39" s="7" t="s">
        <v>36</v>
      </c>
      <c r="B39" s="7" t="s">
        <v>58</v>
      </c>
      <c r="C39" s="8">
        <v>59363</v>
      </c>
      <c r="D39" s="8">
        <v>9903</v>
      </c>
      <c r="E39" s="9">
        <f>August192020[[#This Row],[Postsecondary Allocation Q1]]+August192020[[#This Row],[Reserved - CTE Transitions Q1]]</f>
        <v>69266</v>
      </c>
      <c r="F39" s="9">
        <v>94947</v>
      </c>
      <c r="G39" s="9">
        <v>12057</v>
      </c>
      <c r="H39" s="9">
        <f>August192020[[#This Row],[Postsecondary Allocation  Q2 ]]+August192020[[#This Row],[Reserved - CTE Transitions  Q2]]</f>
        <v>107004</v>
      </c>
      <c r="I39" s="9">
        <v>167142</v>
      </c>
      <c r="J39" s="9">
        <v>12422</v>
      </c>
      <c r="K39" s="9">
        <f>August192020[[#This Row],[Postsecondary Allocation  Q3]]+August192020[[#This Row],[Reserved - CTE Transitions  Q3]]</f>
        <v>179564</v>
      </c>
      <c r="L39" s="9">
        <v>11681</v>
      </c>
      <c r="M39" s="9">
        <v>6159</v>
      </c>
      <c r="N39" s="9">
        <f>August192020[[#This Row],[Reserved - CTE Transitions  Q4]]+August192020[[#This Row],[Postsecondary Allocation  Q4]]</f>
        <v>17840</v>
      </c>
      <c r="O39" s="10">
        <f>August192020[[#This Row],[August 2020 Subtotal Q1]]+August192020[[#This Row],[August 2020 Subtotal Q2]]+August192020[[#This Row],[January 2021 Subtotal Q3]]+August192020[[#This Row],[January 2021 Subtotal Q4]]</f>
        <v>373674</v>
      </c>
      <c r="Q39" s="11"/>
      <c r="R39" s="12"/>
      <c r="S39" s="13"/>
      <c r="T39" s="13"/>
      <c r="U39" s="13"/>
    </row>
    <row r="40" spans="1:21" ht="20.100000000000001" customHeight="1" x14ac:dyDescent="0.25">
      <c r="A40" s="7" t="s">
        <v>38</v>
      </c>
      <c r="B40" s="7" t="s">
        <v>59</v>
      </c>
      <c r="C40" s="8">
        <v>0</v>
      </c>
      <c r="D40" s="8">
        <v>0</v>
      </c>
      <c r="E40" s="9">
        <f>August192020[[#This Row],[Postsecondary Allocation Q1]]+August192020[[#This Row],[Reserved - CTE Transitions Q1]]</f>
        <v>0</v>
      </c>
      <c r="F40" s="9">
        <v>30833</v>
      </c>
      <c r="G40" s="9">
        <v>7588</v>
      </c>
      <c r="H40" s="9">
        <f>August192020[[#This Row],[Postsecondary Allocation  Q2 ]]+August192020[[#This Row],[Reserved - CTE Transitions  Q2]]</f>
        <v>38421</v>
      </c>
      <c r="I40" s="9">
        <v>48827</v>
      </c>
      <c r="J40" s="9">
        <v>7838</v>
      </c>
      <c r="K40" s="9">
        <f>August192020[[#This Row],[Postsecondary Allocation  Q3]]+August192020[[#This Row],[Reserved - CTE Transitions  Q3]]</f>
        <v>56665</v>
      </c>
      <c r="L40" s="9">
        <v>51217</v>
      </c>
      <c r="M40" s="9">
        <v>17015</v>
      </c>
      <c r="N40" s="9">
        <f>August192020[[#This Row],[Reserved - CTE Transitions  Q4]]+August192020[[#This Row],[Postsecondary Allocation  Q4]]</f>
        <v>68232</v>
      </c>
      <c r="O40" s="10">
        <f>August192020[[#This Row],[August 2020 Subtotal Q1]]+August192020[[#This Row],[August 2020 Subtotal Q2]]+August192020[[#This Row],[January 2021 Subtotal Q3]]+August192020[[#This Row],[January 2021 Subtotal Q4]]</f>
        <v>163318</v>
      </c>
      <c r="Q40" s="11"/>
      <c r="R40" s="12"/>
      <c r="S40" s="13"/>
      <c r="T40" s="13"/>
      <c r="U40" s="13"/>
    </row>
    <row r="41" spans="1:21" ht="20.100000000000001" customHeight="1" x14ac:dyDescent="0.25">
      <c r="A41" s="7" t="s">
        <v>8</v>
      </c>
      <c r="B41" s="7" t="s">
        <v>60</v>
      </c>
      <c r="C41" s="8">
        <v>139532</v>
      </c>
      <c r="D41" s="8">
        <v>1625</v>
      </c>
      <c r="E41" s="9">
        <f>August192020[[#This Row],[Postsecondary Allocation Q1]]+August192020[[#This Row],[Reserved - CTE Transitions Q1]]</f>
        <v>141157</v>
      </c>
      <c r="F41" s="9">
        <v>367732</v>
      </c>
      <c r="G41" s="9">
        <v>9746</v>
      </c>
      <c r="H41" s="9">
        <f>August192020[[#This Row],[Postsecondary Allocation  Q2 ]]+August192020[[#This Row],[Reserved - CTE Transitions  Q2]]</f>
        <v>377478</v>
      </c>
      <c r="I41" s="9">
        <v>219406</v>
      </c>
      <c r="J41" s="9">
        <v>8850</v>
      </c>
      <c r="K41" s="9">
        <f>August192020[[#This Row],[Postsecondary Allocation  Q3]]+August192020[[#This Row],[Reserved - CTE Transitions  Q3]]</f>
        <v>228256</v>
      </c>
      <c r="L41" s="9">
        <v>170315</v>
      </c>
      <c r="M41" s="9">
        <v>18283</v>
      </c>
      <c r="N41" s="9">
        <f>August192020[[#This Row],[Reserved - CTE Transitions  Q4]]+August192020[[#This Row],[Postsecondary Allocation  Q4]]</f>
        <v>188598</v>
      </c>
      <c r="O41" s="10">
        <f>August192020[[#This Row],[August 2020 Subtotal Q1]]+August192020[[#This Row],[August 2020 Subtotal Q2]]+August192020[[#This Row],[January 2021 Subtotal Q3]]+August192020[[#This Row],[January 2021 Subtotal Q4]]</f>
        <v>935489</v>
      </c>
      <c r="Q41" s="11"/>
      <c r="R41" s="12"/>
      <c r="S41" s="13"/>
      <c r="T41" s="13"/>
      <c r="U41" s="13"/>
    </row>
    <row r="42" spans="1:21" ht="20.100000000000001" customHeight="1" x14ac:dyDescent="0.25">
      <c r="A42" s="7" t="s">
        <v>27</v>
      </c>
      <c r="B42" s="7" t="s">
        <v>61</v>
      </c>
      <c r="C42" s="8">
        <v>92152</v>
      </c>
      <c r="D42" s="8">
        <v>9387</v>
      </c>
      <c r="E42" s="9">
        <f>August192020[[#This Row],[Postsecondary Allocation Q1]]+August192020[[#This Row],[Reserved - CTE Transitions Q1]]</f>
        <v>101539</v>
      </c>
      <c r="F42" s="9">
        <v>146053</v>
      </c>
      <c r="G42" s="9">
        <v>9045</v>
      </c>
      <c r="H42" s="9">
        <f>August192020[[#This Row],[Postsecondary Allocation  Q2 ]]+August192020[[#This Row],[Reserved - CTE Transitions  Q2]]</f>
        <v>155098</v>
      </c>
      <c r="I42" s="9">
        <v>119024</v>
      </c>
      <c r="J42" s="9">
        <v>9044</v>
      </c>
      <c r="K42" s="9">
        <f>August192020[[#This Row],[Postsecondary Allocation  Q3]]+August192020[[#This Row],[Reserved - CTE Transitions  Q3]]</f>
        <v>128068</v>
      </c>
      <c r="L42" s="9">
        <v>59610</v>
      </c>
      <c r="M42" s="9">
        <v>12072</v>
      </c>
      <c r="N42" s="9">
        <f>August192020[[#This Row],[Reserved - CTE Transitions  Q4]]+August192020[[#This Row],[Postsecondary Allocation  Q4]]</f>
        <v>71682</v>
      </c>
      <c r="O42" s="10">
        <f>August192020[[#This Row],[August 2020 Subtotal Q1]]+August192020[[#This Row],[August 2020 Subtotal Q2]]+August192020[[#This Row],[January 2021 Subtotal Q3]]+August192020[[#This Row],[January 2021 Subtotal Q4]]</f>
        <v>456387</v>
      </c>
      <c r="Q42" s="11"/>
      <c r="R42" s="12"/>
      <c r="S42" s="13"/>
      <c r="T42" s="13"/>
      <c r="U42" s="13"/>
    </row>
    <row r="43" spans="1:21" ht="20.100000000000001" customHeight="1" x14ac:dyDescent="0.25">
      <c r="A43" s="7" t="s">
        <v>62</v>
      </c>
      <c r="B43" s="7" t="s">
        <v>63</v>
      </c>
      <c r="C43" s="8">
        <v>17884</v>
      </c>
      <c r="D43" s="8">
        <v>1859</v>
      </c>
      <c r="E43" s="9">
        <f>August192020[[#This Row],[Postsecondary Allocation Q1]]+August192020[[#This Row],[Reserved - CTE Transitions Q1]]</f>
        <v>19743</v>
      </c>
      <c r="F43" s="9">
        <v>18399</v>
      </c>
      <c r="G43" s="9">
        <v>5605</v>
      </c>
      <c r="H43" s="9">
        <f>August192020[[#This Row],[Postsecondary Allocation  Q2 ]]+August192020[[#This Row],[Reserved - CTE Transitions  Q2]]</f>
        <v>24004</v>
      </c>
      <c r="I43" s="9">
        <v>81445</v>
      </c>
      <c r="J43" s="9">
        <v>5761</v>
      </c>
      <c r="K43" s="9">
        <f>August192020[[#This Row],[Postsecondary Allocation  Q3]]+August192020[[#This Row],[Reserved - CTE Transitions  Q3]]</f>
        <v>87206</v>
      </c>
      <c r="L43" s="9">
        <v>19717</v>
      </c>
      <c r="M43" s="9">
        <v>0</v>
      </c>
      <c r="N43" s="9">
        <f>August192020[[#This Row],[Reserved - CTE Transitions  Q4]]+August192020[[#This Row],[Postsecondary Allocation  Q4]]</f>
        <v>19717</v>
      </c>
      <c r="O43" s="10">
        <f>August192020[[#This Row],[August 2020 Subtotal Q1]]+August192020[[#This Row],[August 2020 Subtotal Q2]]+August192020[[#This Row],[January 2021 Subtotal Q3]]+August192020[[#This Row],[January 2021 Subtotal Q4]]</f>
        <v>150670</v>
      </c>
      <c r="Q43" s="11"/>
      <c r="R43" s="12"/>
      <c r="S43" s="13"/>
      <c r="T43" s="13"/>
      <c r="U43" s="13"/>
    </row>
    <row r="44" spans="1:21" ht="20.100000000000001" customHeight="1" x14ac:dyDescent="0.25">
      <c r="A44" s="16" t="s">
        <v>21</v>
      </c>
      <c r="B44" s="7" t="s">
        <v>64</v>
      </c>
      <c r="C44" s="8">
        <v>96661</v>
      </c>
      <c r="D44" s="8">
        <v>2693</v>
      </c>
      <c r="E44" s="9">
        <f>August192020[[#This Row],[Postsecondary Allocation Q1]]+August192020[[#This Row],[Reserved - CTE Transitions Q1]]</f>
        <v>99354</v>
      </c>
      <c r="F44" s="9">
        <v>413343</v>
      </c>
      <c r="G44" s="9">
        <v>12194</v>
      </c>
      <c r="H44" s="9">
        <f>August192020[[#This Row],[Postsecondary Allocation  Q2 ]]+August192020[[#This Row],[Reserved - CTE Transitions  Q2]]</f>
        <v>425537</v>
      </c>
      <c r="I44" s="9">
        <v>495191</v>
      </c>
      <c r="J44" s="9">
        <v>24046</v>
      </c>
      <c r="K44" s="9">
        <f>August192020[[#This Row],[Postsecondary Allocation  Q3]]+August192020[[#This Row],[Reserved - CTE Transitions  Q3]]</f>
        <v>519237</v>
      </c>
      <c r="L44" s="9">
        <v>652227</v>
      </c>
      <c r="M44" s="9">
        <v>37858</v>
      </c>
      <c r="N44" s="9">
        <f>August192020[[#This Row],[Reserved - CTE Transitions  Q4]]+August192020[[#This Row],[Postsecondary Allocation  Q4]]</f>
        <v>690085</v>
      </c>
      <c r="O44" s="10">
        <f>August192020[[#This Row],[August 2020 Subtotal Q1]]+August192020[[#This Row],[August 2020 Subtotal Q2]]+August192020[[#This Row],[January 2021 Subtotal Q3]]+August192020[[#This Row],[January 2021 Subtotal Q4]]</f>
        <v>1734213</v>
      </c>
      <c r="Q44" s="11"/>
      <c r="R44" s="12"/>
      <c r="S44" s="13"/>
      <c r="T44" s="13"/>
      <c r="U44" s="13"/>
    </row>
    <row r="45" spans="1:21" ht="20.100000000000001" customHeight="1" x14ac:dyDescent="0.25">
      <c r="A45" s="14" t="s">
        <v>17</v>
      </c>
      <c r="B45" s="14" t="s">
        <v>65</v>
      </c>
      <c r="C45" s="15">
        <v>0</v>
      </c>
      <c r="D45" s="15">
        <v>7035</v>
      </c>
      <c r="E45" s="9">
        <f>August192020[[#This Row],[Postsecondary Allocation Q1]]+August192020[[#This Row],[Reserved - CTE Transitions Q1]]</f>
        <v>7035</v>
      </c>
      <c r="F45" s="9">
        <v>51943</v>
      </c>
      <c r="G45" s="9">
        <v>7005</v>
      </c>
      <c r="H45" s="9">
        <f>August192020[[#This Row],[Postsecondary Allocation  Q2 ]]+August192020[[#This Row],[Reserved - CTE Transitions  Q2]]</f>
        <v>58948</v>
      </c>
      <c r="I45" s="9">
        <v>0</v>
      </c>
      <c r="J45" s="9">
        <v>17015</v>
      </c>
      <c r="K45" s="9">
        <f>August192020[[#This Row],[Postsecondary Allocation  Q3]]+August192020[[#This Row],[Reserved - CTE Transitions  Q3]]</f>
        <v>17015</v>
      </c>
      <c r="L45" s="9">
        <v>254</v>
      </c>
      <c r="M45" s="9">
        <v>6357</v>
      </c>
      <c r="N45" s="9">
        <f>August192020[[#This Row],[Reserved - CTE Transitions  Q4]]+August192020[[#This Row],[Postsecondary Allocation  Q4]]</f>
        <v>6611</v>
      </c>
      <c r="O45" s="10">
        <f>August192020[[#This Row],[August 2020 Subtotal Q1]]+August192020[[#This Row],[August 2020 Subtotal Q2]]+August192020[[#This Row],[January 2021 Subtotal Q3]]+August192020[[#This Row],[January 2021 Subtotal Q4]]</f>
        <v>89609</v>
      </c>
      <c r="Q45" s="11"/>
      <c r="R45" s="12"/>
      <c r="S45" s="13"/>
      <c r="T45" s="13"/>
      <c r="U45" s="13"/>
    </row>
    <row r="46" spans="1:21" ht="20.100000000000001" customHeight="1" x14ac:dyDescent="0.25">
      <c r="A46" s="7" t="s">
        <v>27</v>
      </c>
      <c r="B46" s="7" t="s">
        <v>66</v>
      </c>
      <c r="C46" s="8">
        <v>22772</v>
      </c>
      <c r="D46" s="8">
        <v>5856</v>
      </c>
      <c r="E46" s="9">
        <f>August192020[[#This Row],[Postsecondary Allocation Q1]]+August192020[[#This Row],[Reserved - CTE Transitions Q1]]</f>
        <v>28628</v>
      </c>
      <c r="F46" s="9">
        <v>32899</v>
      </c>
      <c r="G46" s="9">
        <v>13475</v>
      </c>
      <c r="H46" s="9">
        <f>August192020[[#This Row],[Postsecondary Allocation  Q2 ]]+August192020[[#This Row],[Reserved - CTE Transitions  Q2]]</f>
        <v>46374</v>
      </c>
      <c r="I46" s="9">
        <v>29772</v>
      </c>
      <c r="J46" s="9">
        <v>12689</v>
      </c>
      <c r="K46" s="9">
        <f>August192020[[#This Row],[Postsecondary Allocation  Q3]]+August192020[[#This Row],[Reserved - CTE Transitions  Q3]]</f>
        <v>42461</v>
      </c>
      <c r="L46" s="9">
        <v>37214</v>
      </c>
      <c r="M46" s="9">
        <v>8181</v>
      </c>
      <c r="N46" s="9">
        <f>August192020[[#This Row],[Reserved - CTE Transitions  Q4]]+August192020[[#This Row],[Postsecondary Allocation  Q4]]</f>
        <v>45395</v>
      </c>
      <c r="O46" s="10">
        <f>August192020[[#This Row],[August 2020 Subtotal Q1]]+August192020[[#This Row],[August 2020 Subtotal Q2]]+August192020[[#This Row],[January 2021 Subtotal Q3]]+August192020[[#This Row],[January 2021 Subtotal Q4]]</f>
        <v>162858</v>
      </c>
      <c r="Q46" s="11"/>
      <c r="R46" s="12"/>
      <c r="S46" s="13"/>
      <c r="T46" s="13"/>
      <c r="U46" s="13"/>
    </row>
    <row r="47" spans="1:21" ht="20.100000000000001" customHeight="1" x14ac:dyDescent="0.25">
      <c r="A47" s="7" t="s">
        <v>36</v>
      </c>
      <c r="B47" s="7" t="s">
        <v>67</v>
      </c>
      <c r="C47" s="8">
        <v>17353</v>
      </c>
      <c r="D47" s="8">
        <v>7111</v>
      </c>
      <c r="E47" s="9">
        <f>August192020[[#This Row],[Postsecondary Allocation Q1]]+August192020[[#This Row],[Reserved - CTE Transitions Q1]]</f>
        <v>24464</v>
      </c>
      <c r="F47" s="9">
        <v>291868</v>
      </c>
      <c r="G47" s="9">
        <v>10035</v>
      </c>
      <c r="H47" s="9">
        <f>August192020[[#This Row],[Postsecondary Allocation  Q2 ]]+August192020[[#This Row],[Reserved - CTE Transitions  Q2]]</f>
        <v>301903</v>
      </c>
      <c r="I47" s="9">
        <v>340867</v>
      </c>
      <c r="J47" s="9">
        <v>8611</v>
      </c>
      <c r="K47" s="9">
        <f>August192020[[#This Row],[Postsecondary Allocation  Q3]]+August192020[[#This Row],[Reserved - CTE Transitions  Q3]]</f>
        <v>349478</v>
      </c>
      <c r="L47" s="9">
        <v>19484</v>
      </c>
      <c r="M47" s="9">
        <v>9759</v>
      </c>
      <c r="N47" s="9">
        <f>August192020[[#This Row],[Reserved - CTE Transitions  Q4]]+August192020[[#This Row],[Postsecondary Allocation  Q4]]</f>
        <v>29243</v>
      </c>
      <c r="O47" s="10">
        <f>August192020[[#This Row],[August 2020 Subtotal Q1]]+August192020[[#This Row],[August 2020 Subtotal Q2]]+August192020[[#This Row],[January 2021 Subtotal Q3]]+August192020[[#This Row],[January 2021 Subtotal Q4]]</f>
        <v>705088</v>
      </c>
      <c r="Q47" s="11"/>
      <c r="R47" s="12"/>
      <c r="S47" s="13"/>
      <c r="T47" s="13"/>
      <c r="U47" s="13"/>
    </row>
    <row r="48" spans="1:21" ht="20.100000000000001" customHeight="1" x14ac:dyDescent="0.25">
      <c r="A48" s="7" t="s">
        <v>8</v>
      </c>
      <c r="B48" s="7" t="s">
        <v>68</v>
      </c>
      <c r="C48" s="8">
        <v>23574</v>
      </c>
      <c r="D48" s="8">
        <v>8195</v>
      </c>
      <c r="E48" s="9">
        <f>August192020[[#This Row],[Postsecondary Allocation Q1]]+August192020[[#This Row],[Reserved - CTE Transitions Q1]]</f>
        <v>31769</v>
      </c>
      <c r="F48" s="9">
        <v>52190</v>
      </c>
      <c r="G48" s="9">
        <v>7080</v>
      </c>
      <c r="H48" s="9">
        <f>August192020[[#This Row],[Postsecondary Allocation  Q2 ]]+August192020[[#This Row],[Reserved - CTE Transitions  Q2]]</f>
        <v>59270</v>
      </c>
      <c r="I48" s="9">
        <v>234468</v>
      </c>
      <c r="J48" s="9">
        <v>4067</v>
      </c>
      <c r="K48" s="9">
        <f>August192020[[#This Row],[Postsecondary Allocation  Q3]]+August192020[[#This Row],[Reserved - CTE Transitions  Q3]]</f>
        <v>238535</v>
      </c>
      <c r="L48" s="9">
        <v>274511</v>
      </c>
      <c r="M48" s="9">
        <v>19035</v>
      </c>
      <c r="N48" s="9">
        <f>August192020[[#This Row],[Reserved - CTE Transitions  Q4]]+August192020[[#This Row],[Postsecondary Allocation  Q4]]</f>
        <v>293546</v>
      </c>
      <c r="O48" s="10">
        <f>August192020[[#This Row],[August 2020 Subtotal Q1]]+August192020[[#This Row],[August 2020 Subtotal Q2]]+August192020[[#This Row],[January 2021 Subtotal Q3]]+August192020[[#This Row],[January 2021 Subtotal Q4]]</f>
        <v>623120</v>
      </c>
      <c r="Q48" s="11"/>
      <c r="R48" s="12"/>
      <c r="S48" s="13"/>
      <c r="T48" s="13"/>
      <c r="U48" s="13"/>
    </row>
    <row r="49" spans="1:21" ht="20.100000000000001" customHeight="1" x14ac:dyDescent="0.25">
      <c r="A49" s="14" t="s">
        <v>17</v>
      </c>
      <c r="B49" s="14" t="s">
        <v>69</v>
      </c>
      <c r="C49" s="15">
        <v>26963</v>
      </c>
      <c r="D49" s="15">
        <v>4276</v>
      </c>
      <c r="E49" s="9">
        <f>August192020[[#This Row],[Postsecondary Allocation Q1]]+August192020[[#This Row],[Reserved - CTE Transitions Q1]]</f>
        <v>31239</v>
      </c>
      <c r="F49" s="9">
        <v>69967</v>
      </c>
      <c r="G49" s="9">
        <v>20017</v>
      </c>
      <c r="H49" s="9">
        <f>August192020[[#This Row],[Postsecondary Allocation  Q2 ]]+August192020[[#This Row],[Reserved - CTE Transitions  Q2]]</f>
        <v>89984</v>
      </c>
      <c r="I49" s="9">
        <v>122297</v>
      </c>
      <c r="J49" s="9">
        <v>12484</v>
      </c>
      <c r="K49" s="9">
        <f>August192020[[#This Row],[Postsecondary Allocation  Q3]]+August192020[[#This Row],[Reserved - CTE Transitions  Q3]]</f>
        <v>134781</v>
      </c>
      <c r="L49" s="9">
        <v>296430</v>
      </c>
      <c r="M49" s="9">
        <v>72970</v>
      </c>
      <c r="N49" s="9">
        <f>August192020[[#This Row],[Reserved - CTE Transitions  Q4]]+August192020[[#This Row],[Postsecondary Allocation  Q4]]</f>
        <v>369400</v>
      </c>
      <c r="O49" s="10">
        <f>August192020[[#This Row],[August 2020 Subtotal Q1]]+August192020[[#This Row],[August 2020 Subtotal Q2]]+August192020[[#This Row],[January 2021 Subtotal Q3]]+August192020[[#This Row],[January 2021 Subtotal Q4]]</f>
        <v>625404</v>
      </c>
      <c r="Q49" s="11"/>
      <c r="R49" s="12"/>
      <c r="S49" s="13"/>
      <c r="T49" s="13"/>
      <c r="U49" s="13"/>
    </row>
    <row r="50" spans="1:21" ht="20.100000000000001" customHeight="1" x14ac:dyDescent="0.25">
      <c r="A50" s="16" t="s">
        <v>21</v>
      </c>
      <c r="B50" s="7" t="s">
        <v>70</v>
      </c>
      <c r="C50" s="8">
        <v>46747</v>
      </c>
      <c r="D50" s="8">
        <v>6683</v>
      </c>
      <c r="E50" s="9">
        <f>August192020[[#This Row],[Postsecondary Allocation Q1]]+August192020[[#This Row],[Reserved - CTE Transitions Q1]]</f>
        <v>53430</v>
      </c>
      <c r="F50" s="9">
        <v>59719</v>
      </c>
      <c r="G50" s="9">
        <v>21237</v>
      </c>
      <c r="H50" s="9">
        <f>August192020[[#This Row],[Postsecondary Allocation  Q2 ]]+August192020[[#This Row],[Reserved - CTE Transitions  Q2]]</f>
        <v>80956</v>
      </c>
      <c r="I50" s="9">
        <v>277864</v>
      </c>
      <c r="J50" s="9">
        <v>26353</v>
      </c>
      <c r="K50" s="9">
        <f>August192020[[#This Row],[Postsecondary Allocation  Q3]]+August192020[[#This Row],[Reserved - CTE Transitions  Q3]]</f>
        <v>304217</v>
      </c>
      <c r="L50" s="9">
        <v>369892</v>
      </c>
      <c r="M50" s="9">
        <v>17968</v>
      </c>
      <c r="N50" s="9">
        <f>August192020[[#This Row],[Reserved - CTE Transitions  Q4]]+August192020[[#This Row],[Postsecondary Allocation  Q4]]</f>
        <v>387860</v>
      </c>
      <c r="O50" s="10">
        <f>August192020[[#This Row],[August 2020 Subtotal Q1]]+August192020[[#This Row],[August 2020 Subtotal Q2]]+August192020[[#This Row],[January 2021 Subtotal Q3]]+August192020[[#This Row],[January 2021 Subtotal Q4]]</f>
        <v>826463</v>
      </c>
      <c r="Q50" s="11"/>
      <c r="R50" s="12"/>
      <c r="S50" s="13"/>
      <c r="T50" s="13"/>
      <c r="U50" s="13"/>
    </row>
    <row r="51" spans="1:21" ht="20.100000000000001" customHeight="1" x14ac:dyDescent="0.25">
      <c r="A51" s="7" t="s">
        <v>71</v>
      </c>
      <c r="B51" s="7" t="s">
        <v>72</v>
      </c>
      <c r="C51" s="8">
        <v>0</v>
      </c>
      <c r="D51" s="8">
        <v>4235</v>
      </c>
      <c r="E51" s="9">
        <f>August192020[[#This Row],[Postsecondary Allocation Q1]]+August192020[[#This Row],[Reserved - CTE Transitions Q1]]</f>
        <v>4235</v>
      </c>
      <c r="F51" s="9">
        <v>32334</v>
      </c>
      <c r="G51" s="9">
        <v>5826</v>
      </c>
      <c r="H51" s="9">
        <f>August192020[[#This Row],[Postsecondary Allocation  Q2 ]]+August192020[[#This Row],[Reserved - CTE Transitions  Q2]]</f>
        <v>38160</v>
      </c>
      <c r="I51" s="9">
        <v>55858</v>
      </c>
      <c r="J51" s="9">
        <v>17898</v>
      </c>
      <c r="K51" s="9">
        <f>August192020[[#This Row],[Postsecondary Allocation  Q3]]+August192020[[#This Row],[Reserved - CTE Transitions  Q3]]</f>
        <v>73756</v>
      </c>
      <c r="L51" s="9">
        <v>28743</v>
      </c>
      <c r="M51" s="9">
        <v>11658</v>
      </c>
      <c r="N51" s="9">
        <f>August192020[[#This Row],[Reserved - CTE Transitions  Q4]]+August192020[[#This Row],[Postsecondary Allocation  Q4]]</f>
        <v>40401</v>
      </c>
      <c r="O51" s="10">
        <f>August192020[[#This Row],[August 2020 Subtotal Q1]]+August192020[[#This Row],[August 2020 Subtotal Q2]]+August192020[[#This Row],[January 2021 Subtotal Q3]]+August192020[[#This Row],[January 2021 Subtotal Q4]]</f>
        <v>156552</v>
      </c>
      <c r="Q51" s="11"/>
      <c r="R51" s="12"/>
      <c r="S51" s="13"/>
      <c r="T51" s="13"/>
      <c r="U51" s="13"/>
    </row>
    <row r="52" spans="1:21" ht="20.100000000000001" customHeight="1" x14ac:dyDescent="0.25">
      <c r="A52" s="7" t="s">
        <v>8</v>
      </c>
      <c r="B52" s="7" t="s">
        <v>73</v>
      </c>
      <c r="C52" s="8">
        <v>106719</v>
      </c>
      <c r="D52" s="8">
        <v>15165</v>
      </c>
      <c r="E52" s="9">
        <f>August192020[[#This Row],[Postsecondary Allocation Q1]]+August192020[[#This Row],[Reserved - CTE Transitions Q1]]</f>
        <v>121884</v>
      </c>
      <c r="F52" s="9">
        <v>63549</v>
      </c>
      <c r="G52" s="9">
        <v>11491</v>
      </c>
      <c r="H52" s="9">
        <f>August192020[[#This Row],[Postsecondary Allocation  Q2 ]]+August192020[[#This Row],[Reserved - CTE Transitions  Q2]]</f>
        <v>75040</v>
      </c>
      <c r="I52" s="9">
        <v>61871</v>
      </c>
      <c r="J52" s="9">
        <v>11499</v>
      </c>
      <c r="K52" s="9">
        <f>August192020[[#This Row],[Postsecondary Allocation  Q3]]+August192020[[#This Row],[Reserved - CTE Transitions  Q3]]</f>
        <v>73370</v>
      </c>
      <c r="L52" s="9">
        <v>107495</v>
      </c>
      <c r="M52" s="9">
        <v>2929</v>
      </c>
      <c r="N52" s="9">
        <f>August192020[[#This Row],[Reserved - CTE Transitions  Q4]]+August192020[[#This Row],[Postsecondary Allocation  Q4]]</f>
        <v>110424</v>
      </c>
      <c r="O52" s="10">
        <f>August192020[[#This Row],[August 2020 Subtotal Q1]]+August192020[[#This Row],[August 2020 Subtotal Q2]]+August192020[[#This Row],[January 2021 Subtotal Q3]]+August192020[[#This Row],[January 2021 Subtotal Q4]]</f>
        <v>380718</v>
      </c>
      <c r="Q52" s="11"/>
      <c r="R52" s="12"/>
      <c r="S52" s="13"/>
      <c r="T52" s="13"/>
      <c r="U52" s="13"/>
    </row>
    <row r="53" spans="1:21" ht="20.100000000000001" customHeight="1" x14ac:dyDescent="0.25">
      <c r="A53" s="7" t="s">
        <v>27</v>
      </c>
      <c r="B53" s="7" t="s">
        <v>74</v>
      </c>
      <c r="C53" s="8">
        <v>70324</v>
      </c>
      <c r="D53" s="8">
        <v>22829</v>
      </c>
      <c r="E53" s="9">
        <f>August192020[[#This Row],[Postsecondary Allocation Q1]]+August192020[[#This Row],[Reserved - CTE Transitions Q1]]</f>
        <v>93153</v>
      </c>
      <c r="F53" s="9">
        <v>216860</v>
      </c>
      <c r="G53" s="9">
        <v>26351</v>
      </c>
      <c r="H53" s="9">
        <f>August192020[[#This Row],[Postsecondary Allocation  Q2 ]]+August192020[[#This Row],[Reserved - CTE Transitions  Q2]]</f>
        <v>243211</v>
      </c>
      <c r="I53" s="9">
        <v>387957</v>
      </c>
      <c r="J53" s="9">
        <v>31364</v>
      </c>
      <c r="K53" s="9">
        <f>August192020[[#This Row],[Postsecondary Allocation  Q3]]+August192020[[#This Row],[Reserved - CTE Transitions  Q3]]</f>
        <v>419321</v>
      </c>
      <c r="L53" s="9">
        <v>407202</v>
      </c>
      <c r="M53" s="9">
        <v>31842</v>
      </c>
      <c r="N53" s="9">
        <f>August192020[[#This Row],[Reserved - CTE Transitions  Q4]]+August192020[[#This Row],[Postsecondary Allocation  Q4]]</f>
        <v>439044</v>
      </c>
      <c r="O53" s="10">
        <f>August192020[[#This Row],[August 2020 Subtotal Q1]]+August192020[[#This Row],[August 2020 Subtotal Q2]]+August192020[[#This Row],[January 2021 Subtotal Q3]]+August192020[[#This Row],[January 2021 Subtotal Q4]]</f>
        <v>1194729</v>
      </c>
      <c r="Q53" s="11"/>
      <c r="R53" s="12"/>
      <c r="S53" s="13"/>
      <c r="T53" s="13"/>
      <c r="U53" s="13"/>
    </row>
    <row r="54" spans="1:21" ht="20.100000000000001" customHeight="1" x14ac:dyDescent="0.25">
      <c r="A54" s="7" t="s">
        <v>10</v>
      </c>
      <c r="B54" s="7" t="s">
        <v>75</v>
      </c>
      <c r="C54" s="8">
        <v>12747</v>
      </c>
      <c r="D54" s="8">
        <v>6176</v>
      </c>
      <c r="E54" s="9">
        <f>August192020[[#This Row],[Postsecondary Allocation Q1]]+August192020[[#This Row],[Reserved - CTE Transitions Q1]]</f>
        <v>18923</v>
      </c>
      <c r="F54" s="9">
        <v>20789</v>
      </c>
      <c r="G54" s="9">
        <v>5600</v>
      </c>
      <c r="H54" s="9">
        <f>August192020[[#This Row],[Postsecondary Allocation  Q2 ]]+August192020[[#This Row],[Reserved - CTE Transitions  Q2]]</f>
        <v>26389</v>
      </c>
      <c r="I54" s="9">
        <v>225831</v>
      </c>
      <c r="J54" s="9">
        <v>11823</v>
      </c>
      <c r="K54" s="9">
        <f>August192020[[#This Row],[Postsecondary Allocation  Q3]]+August192020[[#This Row],[Reserved - CTE Transitions  Q3]]</f>
        <v>237654</v>
      </c>
      <c r="L54" s="9">
        <v>0</v>
      </c>
      <c r="M54" s="9">
        <v>0</v>
      </c>
      <c r="N54" s="9">
        <f>August192020[[#This Row],[Reserved - CTE Transitions  Q4]]+August192020[[#This Row],[Postsecondary Allocation  Q4]]</f>
        <v>0</v>
      </c>
      <c r="O54" s="10">
        <f>August192020[[#This Row],[August 2020 Subtotal Q1]]+August192020[[#This Row],[August 2020 Subtotal Q2]]+August192020[[#This Row],[January 2021 Subtotal Q3]]+August192020[[#This Row],[January 2021 Subtotal Q4]]</f>
        <v>282966</v>
      </c>
      <c r="Q54" s="11"/>
      <c r="R54" s="12"/>
      <c r="S54" s="13"/>
      <c r="T54" s="13"/>
      <c r="U54" s="13"/>
    </row>
    <row r="55" spans="1:21" ht="20.100000000000001" customHeight="1" x14ac:dyDescent="0.25">
      <c r="A55" s="7" t="s">
        <v>36</v>
      </c>
      <c r="B55" s="7" t="s">
        <v>76</v>
      </c>
      <c r="C55" s="8">
        <v>153416</v>
      </c>
      <c r="D55" s="8">
        <v>19439</v>
      </c>
      <c r="E55" s="9">
        <f>August192020[[#This Row],[Postsecondary Allocation Q1]]+August192020[[#This Row],[Reserved - CTE Transitions Q1]]</f>
        <v>172855</v>
      </c>
      <c r="F55" s="9">
        <v>487737</v>
      </c>
      <c r="G55" s="9">
        <v>20511</v>
      </c>
      <c r="H55" s="9">
        <f>August192020[[#This Row],[Postsecondary Allocation  Q2 ]]+August192020[[#This Row],[Reserved - CTE Transitions  Q2]]</f>
        <v>508248</v>
      </c>
      <c r="I55" s="9">
        <v>451898</v>
      </c>
      <c r="J55" s="9">
        <v>53120</v>
      </c>
      <c r="K55" s="9">
        <f>August192020[[#This Row],[Postsecondary Allocation  Q3]]+August192020[[#This Row],[Reserved - CTE Transitions  Q3]]</f>
        <v>505018</v>
      </c>
      <c r="L55" s="9">
        <v>812577</v>
      </c>
      <c r="M55" s="9">
        <v>27103</v>
      </c>
      <c r="N55" s="9">
        <f>August192020[[#This Row],[Reserved - CTE Transitions  Q4]]+August192020[[#This Row],[Postsecondary Allocation  Q4]]</f>
        <v>839680</v>
      </c>
      <c r="O55" s="10">
        <f>August192020[[#This Row],[August 2020 Subtotal Q1]]+August192020[[#This Row],[August 2020 Subtotal Q2]]+August192020[[#This Row],[January 2021 Subtotal Q3]]+August192020[[#This Row],[January 2021 Subtotal Q4]]</f>
        <v>2025801</v>
      </c>
      <c r="Q55" s="11"/>
      <c r="R55" s="12"/>
      <c r="S55" s="13"/>
      <c r="T55" s="13"/>
      <c r="U55" s="13"/>
    </row>
    <row r="56" spans="1:21" ht="20.100000000000001" customHeight="1" x14ac:dyDescent="0.25">
      <c r="A56" s="7" t="s">
        <v>77</v>
      </c>
      <c r="B56" s="7" t="s">
        <v>78</v>
      </c>
      <c r="C56" s="8">
        <v>67975</v>
      </c>
      <c r="D56" s="8">
        <v>9768</v>
      </c>
      <c r="E56" s="9">
        <f>August192020[[#This Row],[Postsecondary Allocation Q1]]+August192020[[#This Row],[Reserved - CTE Transitions Q1]]</f>
        <v>77743</v>
      </c>
      <c r="F56" s="9">
        <v>322493</v>
      </c>
      <c r="G56" s="9">
        <v>11606</v>
      </c>
      <c r="H56" s="9">
        <f>August192020[[#This Row],[Postsecondary Allocation  Q2 ]]+August192020[[#This Row],[Reserved - CTE Transitions  Q2]]</f>
        <v>334099</v>
      </c>
      <c r="I56" s="9">
        <v>235895</v>
      </c>
      <c r="J56" s="9">
        <v>8114</v>
      </c>
      <c r="K56" s="9">
        <f>August192020[[#This Row],[Postsecondary Allocation  Q3]]+August192020[[#This Row],[Reserved - CTE Transitions  Q3]]</f>
        <v>244009</v>
      </c>
      <c r="L56" s="9">
        <v>158442</v>
      </c>
      <c r="M56" s="9">
        <v>9504</v>
      </c>
      <c r="N56" s="9">
        <f>August192020[[#This Row],[Reserved - CTE Transitions  Q4]]+August192020[[#This Row],[Postsecondary Allocation  Q4]]</f>
        <v>167946</v>
      </c>
      <c r="O56" s="10">
        <f>August192020[[#This Row],[August 2020 Subtotal Q1]]+August192020[[#This Row],[August 2020 Subtotal Q2]]+August192020[[#This Row],[January 2021 Subtotal Q3]]+August192020[[#This Row],[January 2021 Subtotal Q4]]</f>
        <v>823797</v>
      </c>
      <c r="Q56" s="11"/>
      <c r="R56" s="12"/>
      <c r="S56" s="13"/>
      <c r="T56" s="13"/>
      <c r="U56" s="13"/>
    </row>
    <row r="57" spans="1:21" ht="20.100000000000001" customHeight="1" x14ac:dyDescent="0.25">
      <c r="A57" s="7" t="s">
        <v>79</v>
      </c>
      <c r="B57" s="7" t="s">
        <v>80</v>
      </c>
      <c r="C57" s="8">
        <v>3798</v>
      </c>
      <c r="D57" s="8">
        <v>407</v>
      </c>
      <c r="E57" s="9">
        <f>August192020[[#This Row],[Postsecondary Allocation Q1]]+August192020[[#This Row],[Reserved - CTE Transitions Q1]]</f>
        <v>4205</v>
      </c>
      <c r="F57" s="9">
        <v>398796</v>
      </c>
      <c r="G57" s="9">
        <v>3029</v>
      </c>
      <c r="H57" s="9">
        <f>August192020[[#This Row],[Postsecondary Allocation  Q2 ]]+August192020[[#This Row],[Reserved - CTE Transitions  Q2]]</f>
        <v>401825</v>
      </c>
      <c r="I57" s="9">
        <v>55300</v>
      </c>
      <c r="J57" s="9">
        <v>0</v>
      </c>
      <c r="K57" s="9">
        <f>August192020[[#This Row],[Postsecondary Allocation  Q3]]+August192020[[#This Row],[Reserved - CTE Transitions  Q3]]</f>
        <v>55300</v>
      </c>
      <c r="L57" s="9">
        <v>261044</v>
      </c>
      <c r="M57" s="9">
        <v>9810</v>
      </c>
      <c r="N57" s="9">
        <f>August192020[[#This Row],[Reserved - CTE Transitions  Q4]]+August192020[[#This Row],[Postsecondary Allocation  Q4]]</f>
        <v>270854</v>
      </c>
      <c r="O57" s="10">
        <f>August192020[[#This Row],[August 2020 Subtotal Q1]]+August192020[[#This Row],[August 2020 Subtotal Q2]]+August192020[[#This Row],[January 2021 Subtotal Q3]]+August192020[[#This Row],[January 2021 Subtotal Q4]]</f>
        <v>732184</v>
      </c>
      <c r="Q57" s="11"/>
      <c r="R57" s="12"/>
      <c r="S57" s="13"/>
      <c r="T57" s="13"/>
      <c r="U57" s="13"/>
    </row>
    <row r="58" spans="1:21" ht="20.100000000000001" customHeight="1" x14ac:dyDescent="0.25">
      <c r="A58" s="16" t="s">
        <v>32</v>
      </c>
      <c r="B58" s="7" t="s">
        <v>81</v>
      </c>
      <c r="C58" s="8">
        <v>29942</v>
      </c>
      <c r="D58" s="8">
        <v>21535</v>
      </c>
      <c r="E58" s="9">
        <f>August192020[[#This Row],[Postsecondary Allocation Q1]]+August192020[[#This Row],[Reserved - CTE Transitions Q1]]</f>
        <v>51477</v>
      </c>
      <c r="F58" s="9">
        <v>53395</v>
      </c>
      <c r="G58" s="9">
        <v>20479</v>
      </c>
      <c r="H58" s="9">
        <f>August192020[[#This Row],[Postsecondary Allocation  Q2 ]]+August192020[[#This Row],[Reserved - CTE Transitions  Q2]]</f>
        <v>73874</v>
      </c>
      <c r="I58" s="9">
        <v>72442</v>
      </c>
      <c r="J58" s="9">
        <v>20477</v>
      </c>
      <c r="K58" s="9">
        <f>August192020[[#This Row],[Postsecondary Allocation  Q3]]+August192020[[#This Row],[Reserved - CTE Transitions  Q3]]</f>
        <v>92919</v>
      </c>
      <c r="L58" s="9">
        <v>129123</v>
      </c>
      <c r="M58" s="9">
        <v>17689</v>
      </c>
      <c r="N58" s="9">
        <f>August192020[[#This Row],[Reserved - CTE Transitions  Q4]]+August192020[[#This Row],[Postsecondary Allocation  Q4]]</f>
        <v>146812</v>
      </c>
      <c r="O58" s="10">
        <f>August192020[[#This Row],[August 2020 Subtotal Q1]]+August192020[[#This Row],[August 2020 Subtotal Q2]]+August192020[[#This Row],[January 2021 Subtotal Q3]]+August192020[[#This Row],[January 2021 Subtotal Q4]]</f>
        <v>365082</v>
      </c>
      <c r="Q58" s="11"/>
      <c r="R58" s="12"/>
      <c r="S58" s="13"/>
      <c r="T58" s="13"/>
      <c r="U58" s="13"/>
    </row>
    <row r="59" spans="1:21" ht="20.100000000000001" customHeight="1" x14ac:dyDescent="0.25">
      <c r="A59" s="7" t="s">
        <v>82</v>
      </c>
      <c r="B59" s="7" t="s">
        <v>83</v>
      </c>
      <c r="C59" s="8">
        <v>6166</v>
      </c>
      <c r="D59" s="8">
        <v>10931</v>
      </c>
      <c r="E59" s="9">
        <f>August192020[[#This Row],[Postsecondary Allocation Q1]]+August192020[[#This Row],[Reserved - CTE Transitions Q1]]</f>
        <v>17097</v>
      </c>
      <c r="F59" s="9">
        <v>10132</v>
      </c>
      <c r="G59" s="9">
        <v>11018</v>
      </c>
      <c r="H59" s="9">
        <f>August192020[[#This Row],[Postsecondary Allocation  Q2 ]]+August192020[[#This Row],[Reserved - CTE Transitions  Q2]]</f>
        <v>21150</v>
      </c>
      <c r="I59" s="9">
        <v>36338</v>
      </c>
      <c r="J59" s="9">
        <v>11295</v>
      </c>
      <c r="K59" s="9">
        <f>August192020[[#This Row],[Postsecondary Allocation  Q3]]+August192020[[#This Row],[Reserved - CTE Transitions  Q3]]</f>
        <v>47633</v>
      </c>
      <c r="L59" s="9">
        <v>181429</v>
      </c>
      <c r="M59" s="9">
        <v>7133</v>
      </c>
      <c r="N59" s="9">
        <f>August192020[[#This Row],[Reserved - CTE Transitions  Q4]]+August192020[[#This Row],[Postsecondary Allocation  Q4]]</f>
        <v>188562</v>
      </c>
      <c r="O59" s="10">
        <f>August192020[[#This Row],[August 2020 Subtotal Q1]]+August192020[[#This Row],[August 2020 Subtotal Q2]]+August192020[[#This Row],[January 2021 Subtotal Q3]]+August192020[[#This Row],[January 2021 Subtotal Q4]]</f>
        <v>274442</v>
      </c>
      <c r="Q59" s="11"/>
      <c r="R59" s="12"/>
      <c r="S59" s="13"/>
      <c r="T59" s="13"/>
      <c r="U59" s="13"/>
    </row>
    <row r="60" spans="1:21" ht="20.100000000000001" customHeight="1" x14ac:dyDescent="0.25">
      <c r="A60" s="7" t="s">
        <v>84</v>
      </c>
      <c r="B60" s="7" t="s">
        <v>85</v>
      </c>
      <c r="C60" s="8">
        <v>68243</v>
      </c>
      <c r="D60" s="8">
        <v>22820</v>
      </c>
      <c r="E60" s="9">
        <f>August192020[[#This Row],[Postsecondary Allocation Q1]]+August192020[[#This Row],[Reserved - CTE Transitions Q1]]</f>
        <v>91063</v>
      </c>
      <c r="F60" s="9">
        <v>116577</v>
      </c>
      <c r="G60" s="9">
        <v>46777</v>
      </c>
      <c r="H60" s="9">
        <f>August192020[[#This Row],[Postsecondary Allocation  Q2 ]]+August192020[[#This Row],[Reserved - CTE Transitions  Q2]]</f>
        <v>163354</v>
      </c>
      <c r="I60" s="9">
        <v>87247</v>
      </c>
      <c r="J60" s="9">
        <v>32972</v>
      </c>
      <c r="K60" s="9">
        <f>August192020[[#This Row],[Postsecondary Allocation  Q3]]+August192020[[#This Row],[Reserved - CTE Transitions  Q3]]</f>
        <v>120219</v>
      </c>
      <c r="L60" s="9">
        <v>123075</v>
      </c>
      <c r="M60" s="9">
        <v>18970</v>
      </c>
      <c r="N60" s="9">
        <f>August192020[[#This Row],[Reserved - CTE Transitions  Q4]]+August192020[[#This Row],[Postsecondary Allocation  Q4]]</f>
        <v>142045</v>
      </c>
      <c r="O60" s="10">
        <f>August192020[[#This Row],[August 2020 Subtotal Q1]]+August192020[[#This Row],[August 2020 Subtotal Q2]]+August192020[[#This Row],[January 2021 Subtotal Q3]]+August192020[[#This Row],[January 2021 Subtotal Q4]]</f>
        <v>516681</v>
      </c>
      <c r="Q60" s="11"/>
      <c r="R60" s="12"/>
      <c r="S60" s="13"/>
      <c r="T60" s="13"/>
      <c r="U60" s="13"/>
    </row>
    <row r="61" spans="1:21" ht="20.100000000000001" customHeight="1" x14ac:dyDescent="0.25">
      <c r="A61" s="7" t="s">
        <v>6</v>
      </c>
      <c r="B61" s="7" t="s">
        <v>86</v>
      </c>
      <c r="C61" s="8">
        <v>42712</v>
      </c>
      <c r="D61" s="8">
        <v>10346</v>
      </c>
      <c r="E61" s="9">
        <f>August192020[[#This Row],[Postsecondary Allocation Q1]]+August192020[[#This Row],[Reserved - CTE Transitions Q1]]</f>
        <v>53058</v>
      </c>
      <c r="F61" s="9">
        <v>94151</v>
      </c>
      <c r="G61" s="9">
        <v>17260</v>
      </c>
      <c r="H61" s="9">
        <f>August192020[[#This Row],[Postsecondary Allocation  Q2 ]]+August192020[[#This Row],[Reserved - CTE Transitions  Q2]]</f>
        <v>111411</v>
      </c>
      <c r="I61" s="9">
        <v>174078</v>
      </c>
      <c r="J61" s="9">
        <v>4614</v>
      </c>
      <c r="K61" s="9">
        <f>August192020[[#This Row],[Postsecondary Allocation  Q3]]+August192020[[#This Row],[Reserved - CTE Transitions  Q3]]</f>
        <v>178692</v>
      </c>
      <c r="L61" s="9">
        <v>239260</v>
      </c>
      <c r="M61" s="9">
        <v>8010</v>
      </c>
      <c r="N61" s="9">
        <f>August192020[[#This Row],[Reserved - CTE Transitions  Q4]]+August192020[[#This Row],[Postsecondary Allocation  Q4]]</f>
        <v>247270</v>
      </c>
      <c r="O61" s="10">
        <f>August192020[[#This Row],[August 2020 Subtotal Q1]]+August192020[[#This Row],[August 2020 Subtotal Q2]]+August192020[[#This Row],[January 2021 Subtotal Q3]]+August192020[[#This Row],[January 2021 Subtotal Q4]]</f>
        <v>590431</v>
      </c>
      <c r="Q61" s="11"/>
      <c r="R61" s="12"/>
      <c r="S61" s="13"/>
      <c r="T61" s="13"/>
      <c r="U61" s="13"/>
    </row>
    <row r="62" spans="1:21" ht="20.100000000000001" customHeight="1" x14ac:dyDescent="0.25">
      <c r="A62" s="7" t="s">
        <v>8</v>
      </c>
      <c r="B62" s="7" t="s">
        <v>87</v>
      </c>
      <c r="C62" s="8">
        <v>24305</v>
      </c>
      <c r="D62" s="8">
        <v>7310</v>
      </c>
      <c r="E62" s="9">
        <f>August192020[[#This Row],[Postsecondary Allocation Q1]]+August192020[[#This Row],[Reserved - CTE Transitions Q1]]</f>
        <v>31615</v>
      </c>
      <c r="F62" s="9">
        <v>67603</v>
      </c>
      <c r="G62" s="9">
        <v>1668</v>
      </c>
      <c r="H62" s="9">
        <f>August192020[[#This Row],[Postsecondary Allocation  Q2 ]]+August192020[[#This Row],[Reserved - CTE Transitions  Q2]]</f>
        <v>69271</v>
      </c>
      <c r="I62" s="9">
        <v>124864</v>
      </c>
      <c r="J62" s="9">
        <v>3145</v>
      </c>
      <c r="K62" s="9">
        <f>August192020[[#This Row],[Postsecondary Allocation  Q3]]+August192020[[#This Row],[Reserved - CTE Transitions  Q3]]</f>
        <v>128009</v>
      </c>
      <c r="L62" s="9">
        <v>172261</v>
      </c>
      <c r="M62" s="9">
        <v>25216</v>
      </c>
      <c r="N62" s="9">
        <f>August192020[[#This Row],[Reserved - CTE Transitions  Q4]]+August192020[[#This Row],[Postsecondary Allocation  Q4]]</f>
        <v>197477</v>
      </c>
      <c r="O62" s="10">
        <f>August192020[[#This Row],[August 2020 Subtotal Q1]]+August192020[[#This Row],[August 2020 Subtotal Q2]]+August192020[[#This Row],[January 2021 Subtotal Q3]]+August192020[[#This Row],[January 2021 Subtotal Q4]]</f>
        <v>426372</v>
      </c>
      <c r="Q62" s="11"/>
      <c r="R62" s="12"/>
      <c r="S62" s="13"/>
      <c r="T62" s="13"/>
      <c r="U62" s="13"/>
    </row>
    <row r="63" spans="1:21" ht="20.100000000000001" customHeight="1" x14ac:dyDescent="0.25">
      <c r="A63" s="7" t="s">
        <v>8</v>
      </c>
      <c r="B63" s="7" t="s">
        <v>88</v>
      </c>
      <c r="C63" s="8">
        <v>74227</v>
      </c>
      <c r="D63" s="8">
        <v>7806</v>
      </c>
      <c r="E63" s="9">
        <f>August192020[[#This Row],[Postsecondary Allocation Q1]]+August192020[[#This Row],[Reserved - CTE Transitions Q1]]</f>
        <v>82033</v>
      </c>
      <c r="F63" s="9">
        <v>195109</v>
      </c>
      <c r="G63" s="9">
        <v>14071</v>
      </c>
      <c r="H63" s="9">
        <f>August192020[[#This Row],[Postsecondary Allocation  Q2 ]]+August192020[[#This Row],[Reserved - CTE Transitions  Q2]]</f>
        <v>209180</v>
      </c>
      <c r="I63" s="9">
        <v>165039</v>
      </c>
      <c r="J63" s="9">
        <v>14048</v>
      </c>
      <c r="K63" s="9">
        <f>August192020[[#This Row],[Postsecondary Allocation  Q3]]+August192020[[#This Row],[Reserved - CTE Transitions  Q3]]</f>
        <v>179087</v>
      </c>
      <c r="L63" s="9">
        <v>153218</v>
      </c>
      <c r="M63" s="9">
        <v>4838</v>
      </c>
      <c r="N63" s="9">
        <f>August192020[[#This Row],[Reserved - CTE Transitions  Q4]]+August192020[[#This Row],[Postsecondary Allocation  Q4]]</f>
        <v>158056</v>
      </c>
      <c r="O63" s="10">
        <f>August192020[[#This Row],[August 2020 Subtotal Q1]]+August192020[[#This Row],[August 2020 Subtotal Q2]]+August192020[[#This Row],[January 2021 Subtotal Q3]]+August192020[[#This Row],[January 2021 Subtotal Q4]]</f>
        <v>628356</v>
      </c>
      <c r="Q63" s="11"/>
      <c r="R63" s="12"/>
      <c r="S63" s="13"/>
      <c r="T63" s="13"/>
      <c r="U63" s="13"/>
    </row>
    <row r="64" spans="1:21" ht="20.100000000000001" customHeight="1" x14ac:dyDescent="0.25">
      <c r="A64" s="7" t="s">
        <v>89</v>
      </c>
      <c r="B64" s="7" t="s">
        <v>90</v>
      </c>
      <c r="C64" s="8">
        <v>27139</v>
      </c>
      <c r="D64" s="8">
        <v>0</v>
      </c>
      <c r="E64" s="9">
        <f>August192020[[#This Row],[Postsecondary Allocation Q1]]+August192020[[#This Row],[Reserved - CTE Transitions Q1]]</f>
        <v>27139</v>
      </c>
      <c r="F64" s="9">
        <v>131667</v>
      </c>
      <c r="G64" s="9">
        <v>888</v>
      </c>
      <c r="H64" s="9">
        <f>August192020[[#This Row],[Postsecondary Allocation  Q2 ]]+August192020[[#This Row],[Reserved - CTE Transitions  Q2]]</f>
        <v>132555</v>
      </c>
      <c r="I64" s="9">
        <v>76477</v>
      </c>
      <c r="J64" s="9">
        <v>0</v>
      </c>
      <c r="K64" s="9">
        <f>August192020[[#This Row],[Postsecondary Allocation  Q3]]+August192020[[#This Row],[Reserved - CTE Transitions  Q3]]</f>
        <v>76477</v>
      </c>
      <c r="L64" s="9">
        <v>140753</v>
      </c>
      <c r="M64" s="9">
        <v>34835</v>
      </c>
      <c r="N64" s="9">
        <f>August192020[[#This Row],[Reserved - CTE Transitions  Q4]]+August192020[[#This Row],[Postsecondary Allocation  Q4]]</f>
        <v>175588</v>
      </c>
      <c r="O64" s="10">
        <f>August192020[[#This Row],[August 2020 Subtotal Q1]]+August192020[[#This Row],[August 2020 Subtotal Q2]]+August192020[[#This Row],[January 2021 Subtotal Q3]]+August192020[[#This Row],[January 2021 Subtotal Q4]]</f>
        <v>411759</v>
      </c>
      <c r="Q64" s="11"/>
      <c r="R64" s="12"/>
      <c r="S64" s="13"/>
      <c r="T64" s="13"/>
      <c r="U64" s="13"/>
    </row>
    <row r="65" spans="1:21" ht="20.100000000000001" customHeight="1" x14ac:dyDescent="0.25">
      <c r="A65" s="7" t="s">
        <v>91</v>
      </c>
      <c r="B65" s="7" t="s">
        <v>92</v>
      </c>
      <c r="C65" s="8">
        <v>0</v>
      </c>
      <c r="D65" s="8">
        <v>3032</v>
      </c>
      <c r="E65" s="9">
        <f>August192020[[#This Row],[Postsecondary Allocation Q1]]+August192020[[#This Row],[Reserved - CTE Transitions Q1]]</f>
        <v>3032</v>
      </c>
      <c r="F65" s="9">
        <v>38694</v>
      </c>
      <c r="G65" s="9">
        <v>5055</v>
      </c>
      <c r="H65" s="9">
        <f>August192020[[#This Row],[Postsecondary Allocation  Q2 ]]+August192020[[#This Row],[Reserved - CTE Transitions  Q2]]</f>
        <v>43749</v>
      </c>
      <c r="I65" s="9">
        <v>46315</v>
      </c>
      <c r="J65" s="9">
        <v>5702</v>
      </c>
      <c r="K65" s="9">
        <f>August192020[[#This Row],[Postsecondary Allocation  Q3]]+August192020[[#This Row],[Reserved - CTE Transitions  Q3]]</f>
        <v>52017</v>
      </c>
      <c r="L65" s="9">
        <v>191147</v>
      </c>
      <c r="M65" s="9">
        <v>23790</v>
      </c>
      <c r="N65" s="9">
        <f>August192020[[#This Row],[Reserved - CTE Transitions  Q4]]+August192020[[#This Row],[Postsecondary Allocation  Q4]]</f>
        <v>214937</v>
      </c>
      <c r="O65" s="10">
        <f>August192020[[#This Row],[August 2020 Subtotal Q1]]+August192020[[#This Row],[August 2020 Subtotal Q2]]+August192020[[#This Row],[January 2021 Subtotal Q3]]+August192020[[#This Row],[January 2021 Subtotal Q4]]</f>
        <v>313735</v>
      </c>
      <c r="Q65" s="11"/>
      <c r="R65" s="12"/>
      <c r="S65" s="13"/>
      <c r="T65" s="13"/>
      <c r="U65" s="13"/>
    </row>
    <row r="66" spans="1:21" ht="20.100000000000001" customHeight="1" x14ac:dyDescent="0.25">
      <c r="A66" s="7" t="s">
        <v>93</v>
      </c>
      <c r="B66" s="7" t="s">
        <v>94</v>
      </c>
      <c r="C66" s="8">
        <v>204893</v>
      </c>
      <c r="D66" s="8">
        <v>7803</v>
      </c>
      <c r="E66" s="9">
        <f>August192020[[#This Row],[Postsecondary Allocation Q1]]+August192020[[#This Row],[Reserved - CTE Transitions Q1]]</f>
        <v>212696</v>
      </c>
      <c r="F66" s="9">
        <v>95553</v>
      </c>
      <c r="G66" s="9">
        <v>12679</v>
      </c>
      <c r="H66" s="9">
        <f>August192020[[#This Row],[Postsecondary Allocation  Q2 ]]+August192020[[#This Row],[Reserved - CTE Transitions  Q2]]</f>
        <v>108232</v>
      </c>
      <c r="I66" s="9">
        <v>113699</v>
      </c>
      <c r="J66" s="9">
        <v>7945</v>
      </c>
      <c r="K66" s="9">
        <f>August192020[[#This Row],[Postsecondary Allocation  Q3]]+August192020[[#This Row],[Reserved - CTE Transitions  Q3]]</f>
        <v>121644</v>
      </c>
      <c r="L66" s="9">
        <v>61475</v>
      </c>
      <c r="M66" s="9">
        <v>11257</v>
      </c>
      <c r="N66" s="9">
        <f>August192020[[#This Row],[Reserved - CTE Transitions  Q4]]+August192020[[#This Row],[Postsecondary Allocation  Q4]]</f>
        <v>72732</v>
      </c>
      <c r="O66" s="10">
        <f>August192020[[#This Row],[August 2020 Subtotal Q1]]+August192020[[#This Row],[August 2020 Subtotal Q2]]+August192020[[#This Row],[January 2021 Subtotal Q3]]+August192020[[#This Row],[January 2021 Subtotal Q4]]</f>
        <v>515304</v>
      </c>
      <c r="Q66" s="11"/>
      <c r="R66" s="12"/>
      <c r="S66" s="13"/>
      <c r="T66" s="13"/>
      <c r="U66" s="13"/>
    </row>
    <row r="67" spans="1:21" ht="20.100000000000001" customHeight="1" x14ac:dyDescent="0.25">
      <c r="A67" s="7" t="s">
        <v>95</v>
      </c>
      <c r="B67" s="7" t="s">
        <v>96</v>
      </c>
      <c r="C67" s="8">
        <v>8648</v>
      </c>
      <c r="D67" s="8">
        <v>10509</v>
      </c>
      <c r="E67" s="9">
        <f>August192020[[#This Row],[Postsecondary Allocation Q1]]+August192020[[#This Row],[Reserved - CTE Transitions Q1]]</f>
        <v>19157</v>
      </c>
      <c r="F67" s="9">
        <v>11196</v>
      </c>
      <c r="G67" s="9">
        <v>10546</v>
      </c>
      <c r="H67" s="9">
        <f>August192020[[#This Row],[Postsecondary Allocation  Q2 ]]+August192020[[#This Row],[Reserved - CTE Transitions  Q2]]</f>
        <v>21742</v>
      </c>
      <c r="I67" s="9">
        <v>16261</v>
      </c>
      <c r="J67" s="9">
        <v>10362</v>
      </c>
      <c r="K67" s="9">
        <f>August192020[[#This Row],[Postsecondary Allocation  Q3]]+August192020[[#This Row],[Reserved - CTE Transitions  Q3]]</f>
        <v>26623</v>
      </c>
      <c r="L67" s="9">
        <v>16964</v>
      </c>
      <c r="M67" s="9">
        <v>8698</v>
      </c>
      <c r="N67" s="9">
        <f>August192020[[#This Row],[Reserved - CTE Transitions  Q4]]+August192020[[#This Row],[Postsecondary Allocation  Q4]]</f>
        <v>25662</v>
      </c>
      <c r="O67" s="10">
        <f>August192020[[#This Row],[August 2020 Subtotal Q1]]+August192020[[#This Row],[August 2020 Subtotal Q2]]+August192020[[#This Row],[January 2021 Subtotal Q3]]+August192020[[#This Row],[January 2021 Subtotal Q4]]</f>
        <v>93184</v>
      </c>
      <c r="Q67" s="11"/>
      <c r="R67" s="12"/>
      <c r="S67" s="13"/>
      <c r="T67" s="13"/>
      <c r="U67" s="13"/>
    </row>
    <row r="68" spans="1:21" ht="20.100000000000001" customHeight="1" x14ac:dyDescent="0.25">
      <c r="A68" s="7" t="s">
        <v>97</v>
      </c>
      <c r="B68" s="7" t="s">
        <v>98</v>
      </c>
      <c r="C68" s="8">
        <v>10625</v>
      </c>
      <c r="D68" s="8">
        <v>2725</v>
      </c>
      <c r="E68" s="9">
        <f>August192020[[#This Row],[Postsecondary Allocation Q1]]+August192020[[#This Row],[Reserved - CTE Transitions Q1]]</f>
        <v>13350</v>
      </c>
      <c r="F68" s="9">
        <v>27356</v>
      </c>
      <c r="G68" s="9">
        <v>5150</v>
      </c>
      <c r="H68" s="9">
        <f>August192020[[#This Row],[Postsecondary Allocation  Q2 ]]+August192020[[#This Row],[Reserved - CTE Transitions  Q2]]</f>
        <v>32506</v>
      </c>
      <c r="I68" s="9">
        <v>111687</v>
      </c>
      <c r="J68" s="9">
        <v>2975</v>
      </c>
      <c r="K68" s="9">
        <f>August192020[[#This Row],[Postsecondary Allocation  Q3]]+August192020[[#This Row],[Reserved - CTE Transitions  Q3]]</f>
        <v>114662</v>
      </c>
      <c r="L68" s="9">
        <v>232743</v>
      </c>
      <c r="M68" s="9">
        <v>26306</v>
      </c>
      <c r="N68" s="9">
        <f>August192020[[#This Row],[Reserved - CTE Transitions  Q4]]+August192020[[#This Row],[Postsecondary Allocation  Q4]]</f>
        <v>259049</v>
      </c>
      <c r="O68" s="10">
        <f>August192020[[#This Row],[August 2020 Subtotal Q1]]+August192020[[#This Row],[August 2020 Subtotal Q2]]+August192020[[#This Row],[January 2021 Subtotal Q3]]+August192020[[#This Row],[January 2021 Subtotal Q4]]</f>
        <v>419567</v>
      </c>
      <c r="Q68" s="11"/>
      <c r="R68" s="12"/>
      <c r="S68" s="13"/>
      <c r="T68" s="13"/>
      <c r="U68" s="13"/>
    </row>
    <row r="69" spans="1:21" ht="20.100000000000001" customHeight="1" x14ac:dyDescent="0.25">
      <c r="A69" s="7" t="s">
        <v>99</v>
      </c>
      <c r="B69" s="7" t="s">
        <v>100</v>
      </c>
      <c r="C69" s="8">
        <v>71212</v>
      </c>
      <c r="D69" s="8">
        <v>12030</v>
      </c>
      <c r="E69" s="9">
        <f>August192020[[#This Row],[Postsecondary Allocation Q1]]+August192020[[#This Row],[Reserved - CTE Transitions Q1]]</f>
        <v>83242</v>
      </c>
      <c r="F69" s="9">
        <v>187375</v>
      </c>
      <c r="G69" s="9">
        <v>12095</v>
      </c>
      <c r="H69" s="9">
        <f>August192020[[#This Row],[Postsecondary Allocation  Q2 ]]+August192020[[#This Row],[Reserved - CTE Transitions  Q2]]</f>
        <v>199470</v>
      </c>
      <c r="I69" s="9">
        <v>126606</v>
      </c>
      <c r="J69" s="9">
        <v>12094</v>
      </c>
      <c r="K69" s="9">
        <f>August192020[[#This Row],[Postsecondary Allocation  Q3]]+August192020[[#This Row],[Reserved - CTE Transitions  Q3]]</f>
        <v>138700</v>
      </c>
      <c r="L69" s="9">
        <v>162885</v>
      </c>
      <c r="M69" s="9">
        <v>4586</v>
      </c>
      <c r="N69" s="9">
        <f>August192020[[#This Row],[Reserved - CTE Transitions  Q4]]+August192020[[#This Row],[Postsecondary Allocation  Q4]]</f>
        <v>167471</v>
      </c>
      <c r="O69" s="10">
        <f>August192020[[#This Row],[August 2020 Subtotal Q1]]+August192020[[#This Row],[August 2020 Subtotal Q2]]+August192020[[#This Row],[January 2021 Subtotal Q3]]+August192020[[#This Row],[January 2021 Subtotal Q4]]</f>
        <v>588883</v>
      </c>
      <c r="Q69" s="11"/>
      <c r="R69" s="12"/>
      <c r="S69" s="13"/>
      <c r="T69" s="13"/>
      <c r="U69" s="13"/>
    </row>
    <row r="70" spans="1:21" ht="20.100000000000001" customHeight="1" x14ac:dyDescent="0.25">
      <c r="A70" s="7" t="s">
        <v>21</v>
      </c>
      <c r="B70" s="7" t="s">
        <v>101</v>
      </c>
      <c r="C70" s="8">
        <v>42256</v>
      </c>
      <c r="D70" s="8">
        <v>16962</v>
      </c>
      <c r="E70" s="9">
        <f>August192020[[#This Row],[Postsecondary Allocation Q1]]+August192020[[#This Row],[Reserved - CTE Transitions Q1]]</f>
        <v>59218</v>
      </c>
      <c r="F70" s="9">
        <v>156991</v>
      </c>
      <c r="G70" s="9">
        <v>21773</v>
      </c>
      <c r="H70" s="9">
        <f>August192020[[#This Row],[Postsecondary Allocation  Q2 ]]+August192020[[#This Row],[Reserved - CTE Transitions  Q2]]</f>
        <v>178764</v>
      </c>
      <c r="I70" s="9">
        <v>116524</v>
      </c>
      <c r="J70" s="9">
        <v>18926</v>
      </c>
      <c r="K70" s="9">
        <f>August192020[[#This Row],[Postsecondary Allocation  Q3]]+August192020[[#This Row],[Reserved - CTE Transitions  Q3]]</f>
        <v>135450</v>
      </c>
      <c r="L70" s="9">
        <v>410023</v>
      </c>
      <c r="M70" s="9">
        <v>21824</v>
      </c>
      <c r="N70" s="9">
        <f>August192020[[#This Row],[Reserved - CTE Transitions  Q4]]+August192020[[#This Row],[Postsecondary Allocation  Q4]]</f>
        <v>431847</v>
      </c>
      <c r="O70" s="10">
        <f>August192020[[#This Row],[August 2020 Subtotal Q1]]+August192020[[#This Row],[August 2020 Subtotal Q2]]+August192020[[#This Row],[January 2021 Subtotal Q3]]+August192020[[#This Row],[January 2021 Subtotal Q4]]</f>
        <v>805279</v>
      </c>
      <c r="Q70" s="11"/>
      <c r="R70" s="12"/>
      <c r="S70" s="13"/>
      <c r="T70" s="13"/>
      <c r="U70" s="13"/>
    </row>
    <row r="71" spans="1:21" ht="20.100000000000001" customHeight="1" x14ac:dyDescent="0.25">
      <c r="A71" s="7" t="s">
        <v>36</v>
      </c>
      <c r="B71" s="7" t="s">
        <v>102</v>
      </c>
      <c r="C71" s="8">
        <v>61509</v>
      </c>
      <c r="D71" s="8">
        <v>1004</v>
      </c>
      <c r="E71" s="9">
        <f>August192020[[#This Row],[Postsecondary Allocation Q1]]+August192020[[#This Row],[Reserved - CTE Transitions Q1]]</f>
        <v>62513</v>
      </c>
      <c r="F71" s="9">
        <v>34282</v>
      </c>
      <c r="G71" s="9">
        <v>18082</v>
      </c>
      <c r="H71" s="9">
        <f>August192020[[#This Row],[Postsecondary Allocation  Q2 ]]+August192020[[#This Row],[Reserved - CTE Transitions  Q2]]</f>
        <v>52364</v>
      </c>
      <c r="I71" s="9">
        <v>51736</v>
      </c>
      <c r="J71" s="9">
        <v>14359</v>
      </c>
      <c r="K71" s="9">
        <f>August192020[[#This Row],[Postsecondary Allocation  Q3]]+August192020[[#This Row],[Reserved - CTE Transitions  Q3]]</f>
        <v>66095</v>
      </c>
      <c r="L71" s="9">
        <v>244036</v>
      </c>
      <c r="M71" s="9">
        <v>6019</v>
      </c>
      <c r="N71" s="9">
        <f>August192020[[#This Row],[Reserved - CTE Transitions  Q4]]+August192020[[#This Row],[Postsecondary Allocation  Q4]]</f>
        <v>250055</v>
      </c>
      <c r="O71" s="10">
        <f>August192020[[#This Row],[August 2020 Subtotal Q1]]+August192020[[#This Row],[August 2020 Subtotal Q2]]+August192020[[#This Row],[January 2021 Subtotal Q3]]+August192020[[#This Row],[January 2021 Subtotal Q4]]</f>
        <v>431027</v>
      </c>
      <c r="Q71" s="11"/>
      <c r="R71" s="12"/>
      <c r="S71" s="13"/>
      <c r="T71" s="13"/>
      <c r="U71" s="13"/>
    </row>
    <row r="72" spans="1:21" ht="20.100000000000001" customHeight="1" x14ac:dyDescent="0.25">
      <c r="A72" s="7" t="s">
        <v>103</v>
      </c>
      <c r="B72" s="7" t="s">
        <v>104</v>
      </c>
      <c r="C72" s="8">
        <v>143456</v>
      </c>
      <c r="D72" s="8">
        <v>11329</v>
      </c>
      <c r="E72" s="9">
        <f>August192020[[#This Row],[Postsecondary Allocation Q1]]+August192020[[#This Row],[Reserved - CTE Transitions Q1]]</f>
        <v>154785</v>
      </c>
      <c r="F72" s="9">
        <v>370201</v>
      </c>
      <c r="G72" s="9">
        <v>25242</v>
      </c>
      <c r="H72" s="9">
        <f>August192020[[#This Row],[Postsecondary Allocation  Q2 ]]+August192020[[#This Row],[Reserved - CTE Transitions  Q2]]</f>
        <v>395443</v>
      </c>
      <c r="I72" s="9">
        <v>331826</v>
      </c>
      <c r="J72" s="9">
        <v>29457</v>
      </c>
      <c r="K72" s="9">
        <f>August192020[[#This Row],[Postsecondary Allocation  Q3]]+August192020[[#This Row],[Reserved - CTE Transitions  Q3]]</f>
        <v>361283</v>
      </c>
      <c r="L72" s="9">
        <v>331667</v>
      </c>
      <c r="M72" s="9">
        <v>47145</v>
      </c>
      <c r="N72" s="9">
        <f>August192020[[#This Row],[Reserved - CTE Transitions  Q4]]+August192020[[#This Row],[Postsecondary Allocation  Q4]]</f>
        <v>378812</v>
      </c>
      <c r="O72" s="10">
        <f>August192020[[#This Row],[August 2020 Subtotal Q1]]+August192020[[#This Row],[August 2020 Subtotal Q2]]+August192020[[#This Row],[January 2021 Subtotal Q3]]+August192020[[#This Row],[January 2021 Subtotal Q4]]</f>
        <v>1290323</v>
      </c>
      <c r="Q72" s="11"/>
      <c r="R72" s="12"/>
      <c r="S72" s="13"/>
      <c r="T72" s="13"/>
      <c r="U72" s="13"/>
    </row>
    <row r="73" spans="1:21" ht="20.100000000000001" customHeight="1" x14ac:dyDescent="0.25">
      <c r="A73" s="7" t="s">
        <v>105</v>
      </c>
      <c r="B73" s="7" t="s">
        <v>106</v>
      </c>
      <c r="C73" s="8">
        <v>91633</v>
      </c>
      <c r="D73" s="8">
        <v>23717</v>
      </c>
      <c r="E73" s="9">
        <f>August192020[[#This Row],[Postsecondary Allocation Q1]]+August192020[[#This Row],[Reserved - CTE Transitions Q1]]</f>
        <v>115350</v>
      </c>
      <c r="F73" s="9">
        <v>155608</v>
      </c>
      <c r="G73" s="9">
        <v>32346</v>
      </c>
      <c r="H73" s="9">
        <f>August192020[[#This Row],[Postsecondary Allocation  Q2 ]]+August192020[[#This Row],[Reserved - CTE Transitions  Q2]]</f>
        <v>187954</v>
      </c>
      <c r="I73" s="9">
        <v>154923</v>
      </c>
      <c r="J73" s="9">
        <v>34783</v>
      </c>
      <c r="K73" s="9">
        <f>August192020[[#This Row],[Postsecondary Allocation  Q3]]+August192020[[#This Row],[Reserved - CTE Transitions  Q3]]</f>
        <v>189706</v>
      </c>
      <c r="L73" s="9">
        <v>266404</v>
      </c>
      <c r="M73" s="9">
        <v>26525</v>
      </c>
      <c r="N73" s="9">
        <f>August192020[[#This Row],[Reserved - CTE Transitions  Q4]]+August192020[[#This Row],[Postsecondary Allocation  Q4]]</f>
        <v>292929</v>
      </c>
      <c r="O73" s="10">
        <f>August192020[[#This Row],[August 2020 Subtotal Q1]]+August192020[[#This Row],[August 2020 Subtotal Q2]]+August192020[[#This Row],[January 2021 Subtotal Q3]]+August192020[[#This Row],[January 2021 Subtotal Q4]]</f>
        <v>785939</v>
      </c>
      <c r="Q73" s="11"/>
      <c r="R73" s="12"/>
      <c r="S73" s="13"/>
      <c r="T73" s="13"/>
      <c r="U73" s="13"/>
    </row>
    <row r="74" spans="1:21" ht="20.100000000000001" customHeight="1" x14ac:dyDescent="0.25">
      <c r="A74" s="7" t="s">
        <v>10</v>
      </c>
      <c r="B74" s="7" t="s">
        <v>107</v>
      </c>
      <c r="C74" s="8">
        <v>26807</v>
      </c>
      <c r="D74" s="8">
        <v>4608</v>
      </c>
      <c r="E74" s="9">
        <f>August192020[[#This Row],[Postsecondary Allocation Q1]]+August192020[[#This Row],[Reserved - CTE Transitions Q1]]</f>
        <v>31415</v>
      </c>
      <c r="F74" s="9">
        <v>133276</v>
      </c>
      <c r="G74" s="9">
        <v>7606</v>
      </c>
      <c r="H74" s="9">
        <f>August192020[[#This Row],[Postsecondary Allocation  Q2 ]]+August192020[[#This Row],[Reserved - CTE Transitions  Q2]]</f>
        <v>140882</v>
      </c>
      <c r="I74" s="9">
        <v>133454</v>
      </c>
      <c r="J74" s="9">
        <v>6844</v>
      </c>
      <c r="K74" s="9">
        <f>August192020[[#This Row],[Postsecondary Allocation  Q3]]+August192020[[#This Row],[Reserved - CTE Transitions  Q3]]</f>
        <v>140298</v>
      </c>
      <c r="L74" s="9">
        <v>82317</v>
      </c>
      <c r="M74" s="9">
        <v>6107</v>
      </c>
      <c r="N74" s="9">
        <f>August192020[[#This Row],[Reserved - CTE Transitions  Q4]]+August192020[[#This Row],[Postsecondary Allocation  Q4]]</f>
        <v>88424</v>
      </c>
      <c r="O74" s="10">
        <f>August192020[[#This Row],[August 2020 Subtotal Q1]]+August192020[[#This Row],[August 2020 Subtotal Q2]]+August192020[[#This Row],[January 2021 Subtotal Q3]]+August192020[[#This Row],[January 2021 Subtotal Q4]]</f>
        <v>401019</v>
      </c>
      <c r="Q74" s="11"/>
      <c r="R74" s="12"/>
      <c r="S74" s="13"/>
      <c r="T74" s="13"/>
      <c r="U74" s="13"/>
    </row>
    <row r="75" spans="1:21" ht="20.100000000000001" customHeight="1" x14ac:dyDescent="0.25">
      <c r="A75" s="7" t="s">
        <v>103</v>
      </c>
      <c r="B75" s="7" t="s">
        <v>108</v>
      </c>
      <c r="C75" s="8">
        <v>22090</v>
      </c>
      <c r="D75" s="8">
        <v>22537</v>
      </c>
      <c r="E75" s="9">
        <f>August192020[[#This Row],[Postsecondary Allocation Q1]]+August192020[[#This Row],[Reserved - CTE Transitions Q1]]</f>
        <v>44627</v>
      </c>
      <c r="F75" s="9">
        <v>34519</v>
      </c>
      <c r="G75" s="9">
        <v>26425</v>
      </c>
      <c r="H75" s="9">
        <f>August192020[[#This Row],[Postsecondary Allocation  Q2 ]]+August192020[[#This Row],[Reserved - CTE Transitions  Q2]]</f>
        <v>60944</v>
      </c>
      <c r="I75" s="9">
        <v>48218</v>
      </c>
      <c r="J75" s="9">
        <v>11022</v>
      </c>
      <c r="K75" s="9">
        <f>August192020[[#This Row],[Postsecondary Allocation  Q3]]+August192020[[#This Row],[Reserved - CTE Transitions  Q3]]</f>
        <v>59240</v>
      </c>
      <c r="L75" s="9">
        <v>66804</v>
      </c>
      <c r="M75" s="9">
        <v>19835</v>
      </c>
      <c r="N75" s="9">
        <f>August192020[[#This Row],[Reserved - CTE Transitions  Q4]]+August192020[[#This Row],[Postsecondary Allocation  Q4]]</f>
        <v>86639</v>
      </c>
      <c r="O75" s="10">
        <f>August192020[[#This Row],[August 2020 Subtotal Q1]]+August192020[[#This Row],[August 2020 Subtotal Q2]]+August192020[[#This Row],[January 2021 Subtotal Q3]]+August192020[[#This Row],[January 2021 Subtotal Q4]]</f>
        <v>251450</v>
      </c>
      <c r="Q75" s="11"/>
      <c r="R75" s="12"/>
      <c r="S75" s="13"/>
      <c r="T75" s="13"/>
      <c r="U75" s="13"/>
    </row>
    <row r="76" spans="1:21" ht="20.100000000000001" customHeight="1" x14ac:dyDescent="0.25">
      <c r="A76" s="7" t="s">
        <v>42</v>
      </c>
      <c r="B76" s="7" t="s">
        <v>109</v>
      </c>
      <c r="C76" s="8">
        <v>25943</v>
      </c>
      <c r="D76" s="8">
        <v>7205</v>
      </c>
      <c r="E76" s="9">
        <f>August192020[[#This Row],[Postsecondary Allocation Q1]]+August192020[[#This Row],[Reserved - CTE Transitions Q1]]</f>
        <v>33148</v>
      </c>
      <c r="F76" s="9">
        <v>23895</v>
      </c>
      <c r="G76" s="9">
        <v>4723</v>
      </c>
      <c r="H76" s="9">
        <f>August192020[[#This Row],[Postsecondary Allocation  Q2 ]]+August192020[[#This Row],[Reserved - CTE Transitions  Q2]]</f>
        <v>28618</v>
      </c>
      <c r="I76" s="9">
        <v>31466</v>
      </c>
      <c r="J76" s="9">
        <v>6479</v>
      </c>
      <c r="K76" s="9">
        <f>August192020[[#This Row],[Postsecondary Allocation  Q3]]+August192020[[#This Row],[Reserved - CTE Transitions  Q3]]</f>
        <v>37945</v>
      </c>
      <c r="L76" s="9">
        <v>18242</v>
      </c>
      <c r="M76" s="9">
        <v>13821</v>
      </c>
      <c r="N76" s="9">
        <f>August192020[[#This Row],[Reserved - CTE Transitions  Q4]]+August192020[[#This Row],[Postsecondary Allocation  Q4]]</f>
        <v>32063</v>
      </c>
      <c r="O76" s="10">
        <f>August192020[[#This Row],[August 2020 Subtotal Q1]]+August192020[[#This Row],[August 2020 Subtotal Q2]]+August192020[[#This Row],[January 2021 Subtotal Q3]]+August192020[[#This Row],[January 2021 Subtotal Q4]]</f>
        <v>131774</v>
      </c>
      <c r="Q76" s="11"/>
      <c r="R76" s="12"/>
      <c r="S76" s="13"/>
      <c r="T76" s="13"/>
      <c r="U76" s="13"/>
    </row>
    <row r="77" spans="1:21" ht="20.100000000000001" customHeight="1" x14ac:dyDescent="0.25">
      <c r="A77" s="16" t="s">
        <v>32</v>
      </c>
      <c r="B77" s="7" t="s">
        <v>110</v>
      </c>
      <c r="C77" s="8">
        <v>29624</v>
      </c>
      <c r="D77" s="8">
        <v>1104</v>
      </c>
      <c r="E77" s="9">
        <f>August192020[[#This Row],[Postsecondary Allocation Q1]]+August192020[[#This Row],[Reserved - CTE Transitions Q1]]</f>
        <v>30728</v>
      </c>
      <c r="F77" s="9">
        <v>41689</v>
      </c>
      <c r="G77" s="9">
        <v>26254</v>
      </c>
      <c r="H77" s="9">
        <f>August192020[[#This Row],[Postsecondary Allocation  Q2 ]]+August192020[[#This Row],[Reserved - CTE Transitions  Q2]]</f>
        <v>67943</v>
      </c>
      <c r="I77" s="9">
        <v>37013</v>
      </c>
      <c r="J77" s="9">
        <v>14206</v>
      </c>
      <c r="K77" s="9">
        <f>August192020[[#This Row],[Postsecondary Allocation  Q3]]+August192020[[#This Row],[Reserved - CTE Transitions  Q3]]</f>
        <v>51219</v>
      </c>
      <c r="L77" s="9">
        <v>106977</v>
      </c>
      <c r="M77" s="9">
        <v>35605</v>
      </c>
      <c r="N77" s="9">
        <f>August192020[[#This Row],[Reserved - CTE Transitions  Q4]]+August192020[[#This Row],[Postsecondary Allocation  Q4]]</f>
        <v>142582</v>
      </c>
      <c r="O77" s="10">
        <f>August192020[[#This Row],[August 2020 Subtotal Q1]]+August192020[[#This Row],[August 2020 Subtotal Q2]]+August192020[[#This Row],[January 2021 Subtotal Q3]]+August192020[[#This Row],[January 2021 Subtotal Q4]]</f>
        <v>292472</v>
      </c>
      <c r="Q77" s="11"/>
      <c r="R77" s="12"/>
      <c r="S77" s="13"/>
      <c r="T77" s="13"/>
      <c r="U77" s="13"/>
    </row>
    <row r="78" spans="1:21" ht="20.100000000000001" customHeight="1" x14ac:dyDescent="0.25">
      <c r="A78" s="7" t="s">
        <v>111</v>
      </c>
      <c r="B78" s="7" t="s">
        <v>112</v>
      </c>
      <c r="C78" s="8">
        <v>114919</v>
      </c>
      <c r="D78" s="8">
        <v>21321</v>
      </c>
      <c r="E78" s="9">
        <f>August192020[[#This Row],[Postsecondary Allocation Q1]]+August192020[[#This Row],[Reserved - CTE Transitions Q1]]</f>
        <v>136240</v>
      </c>
      <c r="F78" s="9">
        <v>192407</v>
      </c>
      <c r="G78" s="9">
        <v>24367</v>
      </c>
      <c r="H78" s="9">
        <f>August192020[[#This Row],[Postsecondary Allocation  Q2 ]]+August192020[[#This Row],[Reserved - CTE Transitions  Q2]]</f>
        <v>216774</v>
      </c>
      <c r="I78" s="9">
        <v>208413</v>
      </c>
      <c r="J78" s="9">
        <v>19285</v>
      </c>
      <c r="K78" s="9">
        <f>August192020[[#This Row],[Postsecondary Allocation  Q3]]+August192020[[#This Row],[Reserved - CTE Transitions  Q3]]</f>
        <v>227698</v>
      </c>
      <c r="L78" s="9">
        <v>203948</v>
      </c>
      <c r="M78" s="9">
        <v>13319</v>
      </c>
      <c r="N78" s="9">
        <f>August192020[[#This Row],[Reserved - CTE Transitions  Q4]]+August192020[[#This Row],[Postsecondary Allocation  Q4]]</f>
        <v>217267</v>
      </c>
      <c r="O78" s="10">
        <f>August192020[[#This Row],[August 2020 Subtotal Q1]]+August192020[[#This Row],[August 2020 Subtotal Q2]]+August192020[[#This Row],[January 2021 Subtotal Q3]]+August192020[[#This Row],[January 2021 Subtotal Q4]]</f>
        <v>797979</v>
      </c>
      <c r="Q78" s="11"/>
      <c r="R78" s="12"/>
      <c r="S78" s="13"/>
      <c r="T78" s="13"/>
      <c r="U78" s="13"/>
    </row>
    <row r="79" spans="1:21" ht="20.100000000000001" customHeight="1" x14ac:dyDescent="0.25">
      <c r="A79" s="17" t="s">
        <v>113</v>
      </c>
      <c r="B79" s="17" t="s">
        <v>114</v>
      </c>
      <c r="C79" s="18">
        <v>28887</v>
      </c>
      <c r="D79" s="18">
        <v>3815</v>
      </c>
      <c r="E79" s="9">
        <f>August192020[[#This Row],[Postsecondary Allocation Q1]]+August192020[[#This Row],[Reserved - CTE Transitions Q1]]</f>
        <v>32702</v>
      </c>
      <c r="F79" s="9">
        <v>4231</v>
      </c>
      <c r="G79" s="9">
        <v>14852</v>
      </c>
      <c r="H79" s="9">
        <f>August192020[[#This Row],[Postsecondary Allocation  Q2 ]]+August192020[[#This Row],[Reserved - CTE Transitions  Q2]]</f>
        <v>19083</v>
      </c>
      <c r="I79" s="9">
        <v>167475</v>
      </c>
      <c r="J79" s="9">
        <v>5875</v>
      </c>
      <c r="K79" s="9">
        <f>August192020[[#This Row],[Postsecondary Allocation  Q3]]+August192020[[#This Row],[Reserved - CTE Transitions  Q3]]</f>
        <v>173350</v>
      </c>
      <c r="L79" s="9">
        <v>80436</v>
      </c>
      <c r="M79" s="9">
        <v>47239</v>
      </c>
      <c r="N79" s="9">
        <f>August192020[[#This Row],[Reserved - CTE Transitions  Q4]]+August192020[[#This Row],[Postsecondary Allocation  Q4]]</f>
        <v>127675</v>
      </c>
      <c r="O79" s="10">
        <f>August192020[[#This Row],[August 2020 Subtotal Q1]]+August192020[[#This Row],[August 2020 Subtotal Q2]]+August192020[[#This Row],[January 2021 Subtotal Q3]]+August192020[[#This Row],[January 2021 Subtotal Q4]]</f>
        <v>352810</v>
      </c>
      <c r="Q79" s="11"/>
      <c r="R79" s="12"/>
      <c r="S79" s="13"/>
      <c r="T79" s="13"/>
      <c r="U79" s="13"/>
    </row>
    <row r="80" spans="1:21" s="21" customFormat="1" ht="31.5" customHeight="1" thickBot="1" x14ac:dyDescent="0.3">
      <c r="A80" s="20" t="s">
        <v>5</v>
      </c>
      <c r="B80" s="20" t="s">
        <v>131</v>
      </c>
      <c r="C80" s="20">
        <f>SUBTOTAL(9,August192020[Postsecondary Allocation Q1])</f>
        <v>3718932</v>
      </c>
      <c r="D80" s="20">
        <f>SUBTOTAL(9,August192020[Reserved - CTE Transitions Q1])</f>
        <v>644601</v>
      </c>
      <c r="E80" s="20">
        <f>SUBTOTAL(9,August192020[August 2020 Subtotal Q1])</f>
        <v>4363533</v>
      </c>
      <c r="F80" s="20">
        <f>SUBTOTAL(9,August192020[[Postsecondary Allocation  Q2 ]])</f>
        <v>9950500</v>
      </c>
      <c r="G80" s="20">
        <f>SUBTOTAL(9,August192020[Reserved - CTE Transitions  Q2])</f>
        <v>1081146</v>
      </c>
      <c r="H80" s="20">
        <f>SUBTOTAL(9,August192020[August 2020 Subtotal Q2])</f>
        <v>11031646</v>
      </c>
      <c r="I80" s="20">
        <f>SUBTOTAL(9,August192020[Postsecondary Allocation  Q3])</f>
        <v>11567170</v>
      </c>
      <c r="J80" s="20">
        <f>SUBTOTAL(9,August192020[Reserved - CTE Transitions  Q3])</f>
        <v>1031694</v>
      </c>
      <c r="K80" s="20">
        <f>SUBTOTAL(9,August192020[January 2021 Subtotal Q3])</f>
        <v>12598864</v>
      </c>
      <c r="L80" s="20">
        <f>SUBTOTAL(9,August192020[Postsecondary Allocation  Q4])</f>
        <v>12943201</v>
      </c>
      <c r="M80" s="20">
        <f>SUBTOTAL(9,August192020[Reserved - CTE Transitions  Q4])</f>
        <v>1280097</v>
      </c>
      <c r="N80" s="20">
        <f>SUBTOTAL(9,August192020[January 2021 Subtotal Q4])</f>
        <v>14223298</v>
      </c>
      <c r="O80" s="20">
        <f>SUBTOTAL(9,August192020[Total Paid])</f>
        <v>42217341</v>
      </c>
      <c r="Q80" s="22"/>
    </row>
    <row r="81" spans="5:15" ht="16.5" thickTop="1" x14ac:dyDescent="0.25"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</row>
    <row r="82" spans="5:15" x14ac:dyDescent="0.25">
      <c r="O82" s="19"/>
    </row>
    <row r="83" spans="5:15" x14ac:dyDescent="0.25">
      <c r="O83" s="19"/>
    </row>
    <row r="84" spans="5:15" x14ac:dyDescent="0.25">
      <c r="O84" s="19"/>
    </row>
    <row r="85" spans="5:15" x14ac:dyDescent="0.25"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</row>
    <row r="86" spans="5:15" x14ac:dyDescent="0.25"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</row>
    <row r="87" spans="5:15" x14ac:dyDescent="0.25"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</row>
    <row r="88" spans="5:15" x14ac:dyDescent="0.25">
      <c r="E88" s="19"/>
      <c r="F88" s="19"/>
      <c r="G88" s="19"/>
      <c r="H88" s="19"/>
      <c r="I88" s="19"/>
      <c r="J88" s="19"/>
      <c r="K88" s="19"/>
      <c r="L88" s="19"/>
      <c r="M88" s="19"/>
      <c r="N88" s="19"/>
    </row>
  </sheetData>
  <dataValidations count="15">
    <dataValidation allowBlank="1" showInputMessage="1" showErrorMessage="1" prompt="County Dropdown Menu: Press Alt + Down Arrow to Open" sqref="A7" xr:uid="{739075FC-978E-490A-970E-BFE06CCFF589}"/>
    <dataValidation allowBlank="1" showInputMessage="1" showErrorMessage="1" prompt="Districts Dropdown Menu: Press Alt + Down Arrow to Open" sqref="B7" xr:uid="{73D02E49-98E0-4CAC-B56A-50DA9104B104}"/>
    <dataValidation allowBlank="1" showInputMessage="1" showErrorMessage="1" prompt="Postsecondary Allocation Q1 Dropdown Menu: Press Alt + Down Arrow to Open" sqref="C7" xr:uid="{707F79B0-A60D-4AB1-8171-8B36D584D3A6}"/>
    <dataValidation allowBlank="1" showInputMessage="1" showErrorMessage="1" prompt="Reserved- CTE Transitions Q1 Dropdown Menu: Press Alt + Down Arrow to Open" sqref="D7" xr:uid="{E6B458D5-3DE1-448C-B281-89D02E39E68F}"/>
    <dataValidation allowBlank="1" showInputMessage="1" showErrorMessage="1" prompt="August 2020 Subtotal Q1 Dropdown Menu: Press Alt + Down Arrow to Open" sqref="E7" xr:uid="{D981067B-8D53-4F36-AFAF-1E9B5297C241}"/>
    <dataValidation allowBlank="1" showInputMessage="1" showErrorMessage="1" prompt="Postsecondary Allocation Q2 Dropdown Menu: Press Alt + Down Arrow to Open" sqref="F7" xr:uid="{FF946478-6D46-49EF-8013-65226D83AE87}"/>
    <dataValidation allowBlank="1" showInputMessage="1" showErrorMessage="1" prompt="Reserved - CTE Transitions Q2 Dropdown Menu: Press Alt + Down Arrow to Open" sqref="G7" xr:uid="{931561CF-1060-4E03-9F51-EDA71C830F2A}"/>
    <dataValidation allowBlank="1" showInputMessage="1" showErrorMessage="1" prompt="August 2020 Subtotal Q2 Dropdown Menu: Press Alt + Down Arrow to Open" sqref="H7" xr:uid="{3FACF9F4-33AF-454E-B17C-A4A1C95DFEC1}"/>
    <dataValidation allowBlank="1" showInputMessage="1" showErrorMessage="1" prompt="Postsecondary Allocation Q3 Dropdown Menu: Press Alt + Down Arrow to Open" sqref="I7" xr:uid="{6E2111F0-587E-4677-B360-6B586772E0D7}"/>
    <dataValidation allowBlank="1" showInputMessage="1" showErrorMessage="1" prompt="Reserved - CTE Transistions Q3 Dropdown Menu: Press Alt + Down Arrow to Open" sqref="J7" xr:uid="{CB128681-BCD6-4A54-9316-CD13BA3EED8E}"/>
    <dataValidation allowBlank="1" showInputMessage="1" showErrorMessage="1" prompt="January 2021 Subtotal Q3 Dropdown Menu: Press Alt + Down Arrow to Open" sqref="K7" xr:uid="{78897698-3359-4B8B-A2A0-E7FBC1840DF1}"/>
    <dataValidation allowBlank="1" showInputMessage="1" showErrorMessage="1" prompt="Postsecondary Allocation Q4 Dropdown Menu: Press Alt + Down Arrow to Open" sqref="L7" xr:uid="{AF2C60A2-383A-43D9-B7C9-01AF771859BE}"/>
    <dataValidation allowBlank="1" showInputMessage="1" showErrorMessage="1" prompt="Reserved - CTE Transitions Q4 Dropdown Menu: Press Alt + Down Arrow to Open" sqref="M7" xr:uid="{B1214D1A-DB55-45B5-AF90-F29286F1F656}"/>
    <dataValidation allowBlank="1" showInputMessage="1" showErrorMessage="1" prompt="January 2021 Subtotal Q4 Dropdown Menu: Press Alt + Down Arrow to Open" sqref="N7" xr:uid="{2951B640-4A7B-44EA-9F09-DCC83A215C5F}"/>
    <dataValidation allowBlank="1" showInputMessage="1" showErrorMessage="1" prompt="Total Paid Dropdown Menu: Press Alt + Down Arrow to Open" sqref="O7" xr:uid="{3867120C-0562-42B8-A2EC-0F5393D7072D}"/>
  </dataValidations>
  <pageMargins left="0.7" right="0.7" top="0.75" bottom="0.75" header="0.3" footer="0.3"/>
  <pageSetup scale="14" orientation="portrait" r:id="rId1"/>
  <headerFooter alignWithMargins="0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4EF872F-41CD-459D-BB90-C2C0A18B7908}">
  <ds:schemaRefs>
    <ds:schemaRef ds:uri="http://www.imanage.com/work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2019-20ExhibitB-4dPerkinsReimb</vt:lpstr>
      <vt:lpstr>TitleRegion1.O80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2019-20 Quarterly Perkins Reimbursements</dc:title>
  <dc:creator>Smallwood, Jubilee</dc:creator>
  <cp:lastModifiedBy>Rachel</cp:lastModifiedBy>
  <dcterms:created xsi:type="dcterms:W3CDTF">2020-08-20T16:21:41Z</dcterms:created>
  <dcterms:modified xsi:type="dcterms:W3CDTF">2021-01-21T22:26:55Z</dcterms:modified>
</cp:coreProperties>
</file>