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uran\Desktop\Website Files\"/>
    </mc:Choice>
  </mc:AlternateContent>
  <bookViews>
    <workbookView xWindow="0" yWindow="0" windowWidth="28740" windowHeight="12120" tabRatio="817" firstSheet="3" activeTab="3"/>
  </bookViews>
  <sheets>
    <sheet name="If then statement for College" sheetId="102" state="veryHidden" r:id="rId1"/>
    <sheet name="Reverse District Dropdown list " sheetId="103" state="veryHidden" r:id="rId2"/>
    <sheet name="Dropdown List" sheetId="101" state="veryHidden" r:id="rId3"/>
    <sheet name="Do First" sheetId="153" r:id="rId4"/>
    <sheet name="Contact Page" sheetId="110" r:id="rId5"/>
    <sheet name="Budget Detail Sheet" sheetId="133" r:id="rId6"/>
    <sheet name="Budget Detail Sheet (SAMPLE)" sheetId="136" r:id="rId7"/>
    <sheet name="Budget Summary " sheetId="204" r:id="rId8"/>
    <sheet name="Annual Workplan-1" sheetId="191" r:id="rId9"/>
    <sheet name="Annual Workplan-2" sheetId="192" r:id="rId10"/>
    <sheet name="Annual Workplan-3" sheetId="193" r:id="rId11"/>
    <sheet name="Annual Workplan-4" sheetId="194" r:id="rId12"/>
    <sheet name="Annual Workplan-5" sheetId="195" r:id="rId13"/>
    <sheet name="Annual Workplan-6" sheetId="196" r:id="rId14"/>
    <sheet name="Annual Workplan-7" sheetId="197" r:id="rId15"/>
    <sheet name="Annual Workplan-8" sheetId="198" r:id="rId16"/>
    <sheet name="Annual Workplan-9" sheetId="199" r:id="rId17"/>
    <sheet name="Annual Workplan-10" sheetId="200" r:id="rId18"/>
  </sheets>
  <definedNames>
    <definedName name="_xlnm._FilterDatabase" localSheetId="2" hidden="1">'Dropdown List'!$A$1:$K$74</definedName>
    <definedName name="_xlnm._FilterDatabase" localSheetId="1">'Reverse District Dropdown list '!$A$1:$B$154</definedName>
    <definedName name="Allan_Hancock_Joint" localSheetId="1">'Reverse District Dropdown list '!$A$2:$B$2</definedName>
    <definedName name="Antelope_Valley" localSheetId="1">'Reverse District Dropdown list '!$A$3:$B$3</definedName>
    <definedName name="Barstow" localSheetId="1">'Reverse District Dropdown list '!$A$4:$B$4</definedName>
    <definedName name="Butte_Glenn" localSheetId="1">'Reverse District Dropdown list '!$A$5:$B$5</definedName>
    <definedName name="Cabrillo" localSheetId="1">'Reverse District Dropdown list '!$A$6:$B$6</definedName>
    <definedName name="Cerritos" localSheetId="1">'Reverse District Dropdown list '!$A$7:$B$7</definedName>
    <definedName name="Chabot_Las_Positas" localSheetId="1">'Reverse District Dropdown list '!$A$8:$B$8</definedName>
    <definedName name="Chaffey" localSheetId="1">'Reverse District Dropdown list '!$A$11:$B$11</definedName>
    <definedName name="Citrus" localSheetId="1">'Reverse District Dropdown list '!$A$12:$B$12</definedName>
    <definedName name="Coast" localSheetId="1">'Reverse District Dropdown list '!#REF!</definedName>
    <definedName name="Colleges" localSheetId="8">#REF!</definedName>
    <definedName name="Colleges" localSheetId="17">#REF!</definedName>
    <definedName name="Colleges" localSheetId="9">#REF!</definedName>
    <definedName name="Colleges" localSheetId="10">#REF!</definedName>
    <definedName name="Colleges" localSheetId="11">#REF!</definedName>
    <definedName name="Colleges" localSheetId="12">#REF!</definedName>
    <definedName name="Colleges" localSheetId="13">#REF!</definedName>
    <definedName name="Colleges" localSheetId="14">#REF!</definedName>
    <definedName name="Colleges" localSheetId="15">#REF!</definedName>
    <definedName name="Colleges" localSheetId="16">#REF!</definedName>
    <definedName name="Colleges" localSheetId="5">#REF!</definedName>
    <definedName name="Colleges" localSheetId="6">#REF!</definedName>
    <definedName name="Colleges" localSheetId="4">#REF!</definedName>
    <definedName name="Colleges" localSheetId="3">#REF!</definedName>
    <definedName name="Colleges" localSheetId="1">#REF!</definedName>
    <definedName name="Colleges">#REF!</definedName>
    <definedName name="Columbia_College" localSheetId="1">'Reverse District Dropdown list '!#REF!</definedName>
    <definedName name="Compton" localSheetId="1">'Reverse District Dropdown list '!$A$20:$B$20</definedName>
    <definedName name="Contra_Costa" localSheetId="1">'Reverse District Dropdown list '!$A$21:$B$21</definedName>
    <definedName name="Copper_Mountain" localSheetId="1">'Reverse District Dropdown list '!$A$25:$B$25</definedName>
    <definedName name="Desert" localSheetId="1">'Reverse District Dropdown list '!$A$26:$B$26</definedName>
    <definedName name="Districts" localSheetId="8">#REF!</definedName>
    <definedName name="Districts" localSheetId="17">#REF!</definedName>
    <definedName name="Districts" localSheetId="9">#REF!</definedName>
    <definedName name="Districts" localSheetId="10">#REF!</definedName>
    <definedName name="Districts" localSheetId="11">#REF!</definedName>
    <definedName name="Districts" localSheetId="12">#REF!</definedName>
    <definedName name="Districts" localSheetId="13">#REF!</definedName>
    <definedName name="Districts" localSheetId="14">#REF!</definedName>
    <definedName name="Districts" localSheetId="15">#REF!</definedName>
    <definedName name="Districts" localSheetId="16">#REF!</definedName>
    <definedName name="Districts" localSheetId="5">#REF!</definedName>
    <definedName name="Districts" localSheetId="6">#REF!</definedName>
    <definedName name="Districts" localSheetId="4">#REF!</definedName>
    <definedName name="Districts" localSheetId="3">#REF!</definedName>
    <definedName name="Districts" localSheetId="1">#REF!</definedName>
    <definedName name="Districts">#REF!</definedName>
    <definedName name="El_Camino" localSheetId="1">'Reverse District Dropdown list '!$A$27:$B$27</definedName>
    <definedName name="Feather_River" localSheetId="1">'Reverse District Dropdown list '!$A$29:$B$29</definedName>
    <definedName name="Foothill_DeAnza" localSheetId="1">'Reverse District Dropdown list '!$A$30:$B$30</definedName>
    <definedName name="Funding" localSheetId="8">#REF!</definedName>
    <definedName name="Funding" localSheetId="17">#REF!</definedName>
    <definedName name="Funding" localSheetId="9">#REF!</definedName>
    <definedName name="Funding" localSheetId="10">#REF!</definedName>
    <definedName name="Funding" localSheetId="11">#REF!</definedName>
    <definedName name="Funding" localSheetId="12">#REF!</definedName>
    <definedName name="Funding" localSheetId="13">#REF!</definedName>
    <definedName name="Funding" localSheetId="14">#REF!</definedName>
    <definedName name="Funding" localSheetId="15">#REF!</definedName>
    <definedName name="Funding" localSheetId="16">#REF!</definedName>
    <definedName name="Funding" localSheetId="5">#REF!</definedName>
    <definedName name="Funding" localSheetId="6">#REF!</definedName>
    <definedName name="Funding" localSheetId="3">#REF!</definedName>
    <definedName name="Funding">#REF!</definedName>
    <definedName name="Gavilan" localSheetId="1">'Reverse District Dropdown list '!$A$34:$B$34</definedName>
    <definedName name="Glendale" localSheetId="1">'Reverse District Dropdown list '!$A$35:$B$35</definedName>
    <definedName name="Grossmont_Cuyamaca" localSheetId="1">'Reverse District Dropdown list '!$A$36:$B$36</definedName>
    <definedName name="Hartnell" localSheetId="1">'Reverse District Dropdown list '!$A$46:$B$46</definedName>
    <definedName name="Imperial" localSheetId="1">'Reverse District Dropdown list '!$A$50:$B$50</definedName>
    <definedName name="Kern" localSheetId="1">'Reverse District Dropdown list '!$A$51:$B$51</definedName>
    <definedName name="Lake_Tahoe" localSheetId="1">'Reverse District Dropdown list '!$A$54:$B$54</definedName>
    <definedName name="Lassen" localSheetId="1">'Reverse District Dropdown list '!$A$55:$B$55</definedName>
    <definedName name="Long_Beach" localSheetId="1">'Reverse District Dropdown list '!$A$56:$B$56</definedName>
    <definedName name="Los_Angeles" localSheetId="1">'Reverse District Dropdown list '!$A$57:$B$57</definedName>
    <definedName name="Los_Rios" localSheetId="1">'Reverse District Dropdown list '!$A$71:$B$71</definedName>
    <definedName name="Marin" localSheetId="1">'Reverse District Dropdown list '!$A$80:$B$80</definedName>
    <definedName name="Mendocino_Lake" localSheetId="1">'Reverse District Dropdown list '!$A$81:$B$81</definedName>
    <definedName name="Merced" localSheetId="1">'Reverse District Dropdown list '!$A$82:$B$82</definedName>
    <definedName name="MiraCosta" localSheetId="1">'Reverse District Dropdown list '!$A$84:$B$84</definedName>
    <definedName name="Mission_College" localSheetId="1">'Reverse District Dropdown list '!#REF!</definedName>
    <definedName name="Monterey_Peninsula" localSheetId="1">'Reverse District Dropdown list '!$A$85:$B$85</definedName>
    <definedName name="Moorpark_College" localSheetId="1">'Reverse District Dropdown list '!$A$144:$B$144</definedName>
    <definedName name="Mt._San_Antonio" localSheetId="1">'Reverse District Dropdown list '!$A$88:$B$88</definedName>
    <definedName name="Mt._San_Jacinto" localSheetId="1">'Reverse District Dropdown list '!$A$89:$B$89</definedName>
    <definedName name="Napa_Valley" localSheetId="1">'Reverse District Dropdown list '!$A$90:$B$90</definedName>
    <definedName name="North_Orange_County" localSheetId="1">'Reverse District Dropdown list '!$A$91:$B$91</definedName>
    <definedName name="Ohlone" localSheetId="1">'Reverse District Dropdown list '!$A$93:$B$93</definedName>
    <definedName name="Palo_Verde" localSheetId="1">'Reverse District Dropdown list '!$A$94:$B$94</definedName>
    <definedName name="Palomar" localSheetId="1">'Reverse District Dropdown list '!$A$95:$B$95</definedName>
    <definedName name="Pasadena_Area" localSheetId="1">'Reverse District Dropdown list '!$A$96:$B$96</definedName>
    <definedName name="Peralta" localSheetId="1">'Reverse District Dropdown list '!$A$97:$B$97</definedName>
    <definedName name="_xlnm.Print_Area" localSheetId="8">'Annual Workplan-1'!$A$1:$H$58</definedName>
    <definedName name="_xlnm.Print_Area" localSheetId="17">'Annual Workplan-10'!$A$1:$H$58</definedName>
    <definedName name="_xlnm.Print_Area" localSheetId="9">'Annual Workplan-2'!$A$1:$H$58</definedName>
    <definedName name="_xlnm.Print_Area" localSheetId="10">'Annual Workplan-3'!$A$1:$H$58</definedName>
    <definedName name="_xlnm.Print_Area" localSheetId="11">'Annual Workplan-4'!$A$1:$H$58</definedName>
    <definedName name="_xlnm.Print_Area" localSheetId="12">'Annual Workplan-5'!$A$1:$H$58</definedName>
    <definedName name="_xlnm.Print_Area" localSheetId="13">'Annual Workplan-6'!$A$1:$H$58</definedName>
    <definedName name="_xlnm.Print_Area" localSheetId="14">'Annual Workplan-7'!$A$1:$H$58</definedName>
    <definedName name="_xlnm.Print_Area" localSheetId="15">'Annual Workplan-8'!$A$1:$H$58</definedName>
    <definedName name="_xlnm.Print_Area" localSheetId="16">'Annual Workplan-9'!$A$1:$H$58</definedName>
    <definedName name="_xlnm.Print_Area" localSheetId="5">'Budget Detail Sheet'!$A$1:$D$76</definedName>
    <definedName name="_xlnm.Print_Area" localSheetId="6">'Budget Detail Sheet (SAMPLE)'!$A$1:$D$66</definedName>
    <definedName name="_xlnm.Print_Area" localSheetId="7">'Budget Summary '!$A$1:$E$38</definedName>
    <definedName name="_xlnm.Print_Area" localSheetId="4">'Contact Page'!$A$1:$G$48</definedName>
    <definedName name="_xlnm.Print_Area" localSheetId="3">'Do First'!$A$1:$K$49</definedName>
    <definedName name="_xlnm.Print_Titles" localSheetId="8">'Annual Workplan-1'!$1:$21</definedName>
    <definedName name="_xlnm.Print_Titles" localSheetId="17">'Annual Workplan-10'!$1:$21</definedName>
    <definedName name="_xlnm.Print_Titles" localSheetId="9">'Annual Workplan-2'!$1:$21</definedName>
    <definedName name="_xlnm.Print_Titles" localSheetId="10">'Annual Workplan-3'!$1:$21</definedName>
    <definedName name="_xlnm.Print_Titles" localSheetId="11">'Annual Workplan-4'!$1:$21</definedName>
    <definedName name="_xlnm.Print_Titles" localSheetId="12">'Annual Workplan-5'!$1:$21</definedName>
    <definedName name="_xlnm.Print_Titles" localSheetId="13">'Annual Workplan-6'!$1:$21</definedName>
    <definedName name="_xlnm.Print_Titles" localSheetId="14">'Annual Workplan-7'!$1:$21</definedName>
    <definedName name="_xlnm.Print_Titles" localSheetId="15">'Annual Workplan-8'!$1:$21</definedName>
    <definedName name="_xlnm.Print_Titles" localSheetId="16">'Annual Workplan-9'!$1:$21</definedName>
    <definedName name="_xlnm.Print_Titles" localSheetId="5">'Budget Detail Sheet'!$1:$13</definedName>
    <definedName name="_xlnm.Print_Titles" localSheetId="6">'Budget Detail Sheet (SAMPLE)'!$1:$12</definedName>
    <definedName name="Rancho_Santiago" localSheetId="1">'Reverse District Dropdown list '!$A$106:$B$106</definedName>
    <definedName name="Redwoods" localSheetId="1">'Reverse District Dropdown list '!$A$109:$B$109</definedName>
    <definedName name="Rio_Hondo" localSheetId="1">'Reverse District Dropdown list '!$A$110:$B$110</definedName>
    <definedName name="Riverside" localSheetId="1">'Reverse District Dropdown list '!$A$112:$B$112</definedName>
    <definedName name="San_Bernardino" localSheetId="1">'Reverse District Dropdown list '!$A$117:$B$117</definedName>
    <definedName name="San_Diego" localSheetId="1">'Reverse District Dropdown list '!$A$119:$B$119</definedName>
    <definedName name="San_Francisco" localSheetId="1">'Reverse District Dropdown list '!#REF!</definedName>
    <definedName name="San_Joaquin_Delta" localSheetId="1">'Reverse District Dropdown list '!$A$122:$B$122</definedName>
    <definedName name="San_Jose_Evergreen" localSheetId="1">'Reverse District Dropdown list '!$A$123:$B$123</definedName>
    <definedName name="San_Luis_Obispo_County" localSheetId="1">'Reverse District Dropdown list '!$A$125:$B$125</definedName>
    <definedName name="San_Mateo_County" localSheetId="1">'Reverse District Dropdown list '!$A$126:$B$126</definedName>
    <definedName name="Santa_Barbara" localSheetId="1">'Reverse District Dropdown list '!$A$129:$B$129</definedName>
    <definedName name="Santa_Clarita" localSheetId="1">'Reverse District Dropdown list '!$A$130:$B$130</definedName>
    <definedName name="Santa_Monica" localSheetId="1">'Reverse District Dropdown list '!$A$131:$B$131</definedName>
    <definedName name="Sequoias" localSheetId="1">'Reverse District Dropdown list '!$A$132:$B$132</definedName>
    <definedName name="Shasta_Tehama_Trinity_Joint" localSheetId="1">'Reverse District Dropdown list '!$A$133:$B$133</definedName>
    <definedName name="Sierra_Joint" localSheetId="1">'Reverse District Dropdown list '!$A$134:$B$134</definedName>
    <definedName name="Siskiyous_Joint" localSheetId="1">'Reverse District Dropdown list '!$A$135:$B$135</definedName>
    <definedName name="Solano_County" localSheetId="1">'Reverse District Dropdown list '!$A$136:$B$136</definedName>
    <definedName name="Sonoma_County" localSheetId="1">'Reverse District Dropdown list '!$A$137:$B$137</definedName>
    <definedName name="South_Orange_County" localSheetId="1">'Reverse District Dropdown list '!$A$138:$B$138</definedName>
    <definedName name="Southwestern" localSheetId="1">'Reverse District Dropdown list '!$A$140:$B$140</definedName>
    <definedName name="State_Center" localSheetId="1">'Reverse District Dropdown list '!$A$141:$B$141</definedName>
    <definedName name="Taft_College" localSheetId="1">'Reverse District Dropdown list '!#REF!</definedName>
    <definedName name="test" localSheetId="8">#REF!</definedName>
    <definedName name="test" localSheetId="17">#REF!</definedName>
    <definedName name="test" localSheetId="9">#REF!</definedName>
    <definedName name="test" localSheetId="10">#REF!</definedName>
    <definedName name="test" localSheetId="11">#REF!</definedName>
    <definedName name="test" localSheetId="12">#REF!</definedName>
    <definedName name="test" localSheetId="13">#REF!</definedName>
    <definedName name="test" localSheetId="14">#REF!</definedName>
    <definedName name="test" localSheetId="15">#REF!</definedName>
    <definedName name="test" localSheetId="16">#REF!</definedName>
    <definedName name="test" localSheetId="5">#REF!</definedName>
    <definedName name="test" localSheetId="6">#REF!</definedName>
    <definedName name="test" localSheetId="4">#REF!</definedName>
    <definedName name="test" localSheetId="3">#REF!</definedName>
    <definedName name="test">#REF!</definedName>
    <definedName name="Ventura_County" localSheetId="1">'Reverse District Dropdown list '!$A$143:$B$143</definedName>
    <definedName name="Victor_Valley" localSheetId="1">'Reverse District Dropdown list '!$A$146:$B$146</definedName>
    <definedName name="Victor_Valley_College" localSheetId="1">'Reverse District Dropdown list '!#REF!</definedName>
    <definedName name="West_Hills" localSheetId="1">'Reverse District Dropdown list '!$A$147:$B$147</definedName>
    <definedName name="West_Hills_College_Coalinga" localSheetId="1">'Reverse District Dropdown list '!#REF!</definedName>
    <definedName name="West_Kern" localSheetId="1">'Reverse District Dropdown list '!$A$149:$B$149</definedName>
    <definedName name="West_Valley_Mission" localSheetId="1">'Reverse District Dropdown list '!$A$150:$B$150</definedName>
    <definedName name="Woodland_Community_College" localSheetId="1">'Reverse District Dropdown list '!#REF!</definedName>
    <definedName name="Yosemite" localSheetId="1">'Reverse District Dropdown list '!$A$152:$B$152</definedName>
    <definedName name="Yuba" localSheetId="1">'Reverse District Dropdown list '!$A$154:$B$154</definedName>
  </definedNames>
  <calcPr calcId="162913"/>
</workbook>
</file>

<file path=xl/calcChain.xml><?xml version="1.0" encoding="utf-8"?>
<calcChain xmlns="http://schemas.openxmlformats.org/spreadsheetml/2006/main">
  <c r="D5" i="136" l="1"/>
  <c r="D5" i="133"/>
  <c r="G5" i="200" s="1"/>
  <c r="G5" i="193" l="1"/>
  <c r="G5" i="197"/>
  <c r="E6" i="204"/>
  <c r="G5" i="194"/>
  <c r="G5" i="198"/>
  <c r="G5" i="191"/>
  <c r="G5" i="195"/>
  <c r="G5" i="199"/>
  <c r="G5" i="192"/>
  <c r="G5" i="196"/>
  <c r="D6" i="136"/>
  <c r="D6" i="133"/>
  <c r="D5" i="110"/>
  <c r="G6" i="200" l="1"/>
  <c r="G6" i="196"/>
  <c r="G6" i="192"/>
  <c r="G6" i="193"/>
  <c r="G6" i="199"/>
  <c r="G6" i="195"/>
  <c r="G6" i="191"/>
  <c r="G6" i="198"/>
  <c r="G6" i="194"/>
  <c r="E7" i="204"/>
  <c r="G6" i="197"/>
  <c r="E16" i="204"/>
  <c r="E36" i="204"/>
  <c r="B36" i="204"/>
  <c r="E32" i="204"/>
  <c r="B32" i="204"/>
  <c r="E8" i="204" l="1"/>
  <c r="F16" i="204"/>
  <c r="E71" i="133" l="1"/>
  <c r="E23" i="204" s="1"/>
  <c r="D13" i="133" l="1"/>
  <c r="W73" i="133" s="1"/>
  <c r="W75" i="133" s="1"/>
  <c r="I25" i="153"/>
  <c r="E38" i="133"/>
  <c r="E19" i="204" s="1"/>
  <c r="E46" i="133"/>
  <c r="E20" i="204" s="1"/>
  <c r="E66" i="133"/>
  <c r="E21" i="204" s="1"/>
  <c r="E69" i="133"/>
  <c r="E22" i="204" s="1"/>
  <c r="C6" i="110"/>
  <c r="J23" i="153"/>
  <c r="E13" i="133" l="1"/>
  <c r="F7" i="193"/>
  <c r="F7" i="197"/>
  <c r="F7" i="192"/>
  <c r="C7" i="136"/>
  <c r="F7" i="195"/>
  <c r="F7" i="199"/>
  <c r="F7" i="196"/>
  <c r="F7" i="200"/>
  <c r="C7" i="133"/>
  <c r="F7" i="194"/>
  <c r="F7" i="198"/>
  <c r="F7" i="191"/>
  <c r="E18" i="200" l="1"/>
  <c r="E16" i="200"/>
  <c r="E18" i="199"/>
  <c r="E16" i="199"/>
  <c r="E18" i="198"/>
  <c r="E16" i="198"/>
  <c r="E18" i="197"/>
  <c r="E16" i="197"/>
  <c r="E18" i="196"/>
  <c r="E16" i="196"/>
  <c r="E18" i="195"/>
  <c r="E16" i="195"/>
  <c r="E18" i="194"/>
  <c r="E16" i="194"/>
  <c r="E18" i="193"/>
  <c r="E16" i="193"/>
  <c r="E18" i="192"/>
  <c r="E16" i="192"/>
  <c r="E18" i="191"/>
  <c r="E16" i="191"/>
  <c r="E29" i="133" l="1"/>
  <c r="E18" i="204" s="1"/>
  <c r="E21" i="133"/>
  <c r="E17" i="204" s="1"/>
  <c r="E24" i="204" l="1"/>
  <c r="D4" i="110" l="1"/>
  <c r="J17" i="153"/>
  <c r="J11" i="153"/>
  <c r="J15" i="153"/>
  <c r="R17" i="153"/>
  <c r="G4" i="193" l="1"/>
  <c r="G4" i="197"/>
  <c r="G4" i="192"/>
  <c r="D4" i="136"/>
  <c r="G4" i="196"/>
  <c r="G4" i="200"/>
  <c r="G4" i="194"/>
  <c r="G4" i="198"/>
  <c r="G4" i="195"/>
  <c r="G4" i="199"/>
  <c r="G4" i="191"/>
  <c r="R21" i="153" l="1"/>
  <c r="D6" i="110" l="1"/>
  <c r="D7" i="133" s="1"/>
  <c r="G7" i="193" l="1"/>
  <c r="E9" i="204"/>
  <c r="D7" i="136"/>
  <c r="G7" i="199"/>
  <c r="G7" i="195"/>
  <c r="G7" i="191"/>
  <c r="G7" i="200"/>
  <c r="G7" i="198"/>
  <c r="G7" i="196"/>
  <c r="G7" i="194"/>
  <c r="G7" i="192"/>
  <c r="G7" i="197"/>
  <c r="B10" i="110"/>
  <c r="E1" i="103" l="1"/>
  <c r="V73" i="133" l="1"/>
  <c r="E4" i="103"/>
  <c r="E6" i="103" s="1"/>
  <c r="D12" i="136"/>
  <c r="A1" i="102"/>
  <c r="A12" i="102" s="1"/>
  <c r="A7" i="102" l="1"/>
  <c r="A3" i="102"/>
  <c r="A5" i="102"/>
  <c r="A9" i="102"/>
  <c r="A11" i="102"/>
  <c r="A4" i="102"/>
  <c r="A6" i="102"/>
  <c r="A8" i="102"/>
  <c r="A10" i="102"/>
  <c r="D4" i="133" l="1"/>
  <c r="E4" i="204" l="1"/>
  <c r="D63" i="136"/>
  <c r="D65" i="136" s="1"/>
  <c r="D72" i="133"/>
  <c r="L80" i="101"/>
  <c r="D73" i="133" l="1"/>
  <c r="E25" i="204" s="1"/>
  <c r="E8" i="103"/>
  <c r="D74" i="133" l="1"/>
  <c r="E26" i="204" s="1"/>
  <c r="D75" i="133"/>
  <c r="E27" i="204" s="1"/>
  <c r="E28" i="204" s="1"/>
  <c r="V75" i="133"/>
  <c r="D76" i="133" l="1"/>
</calcChain>
</file>

<file path=xl/sharedStrings.xml><?xml version="1.0" encoding="utf-8"?>
<sst xmlns="http://schemas.openxmlformats.org/spreadsheetml/2006/main" count="1473" uniqueCount="420">
  <si>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</si>
  <si>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</si>
  <si>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</si>
  <si>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</si>
  <si>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</si>
  <si>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</si>
  <si>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</si>
  <si>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</si>
  <si>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</si>
  <si>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</si>
  <si>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DISTRICT:</t>
  </si>
  <si>
    <t>COLLEGE:</t>
  </si>
  <si>
    <t>APPLICATION BUDGET SUMMARY</t>
  </si>
  <si>
    <t>NOTE:</t>
  </si>
  <si>
    <t>Submit details explaining the expenditures by category on the Application Budget Detail Sheet.</t>
  </si>
  <si>
    <t>Object of Expenditure</t>
  </si>
  <si>
    <t>Classification</t>
  </si>
  <si>
    <t>Line</t>
  </si>
  <si>
    <t>Employee Benefits</t>
  </si>
  <si>
    <t>Supplies and Materials</t>
  </si>
  <si>
    <t>TOTAL DIRECT COSTS:</t>
  </si>
  <si>
    <t>TOTAL COSTS:</t>
  </si>
  <si>
    <t>INSTRUCTIONAL SALARIES</t>
  </si>
  <si>
    <t>NONINSTRUCTIONAL SALARIES</t>
  </si>
  <si>
    <t>EMPLOYEE BENEFITS</t>
  </si>
  <si>
    <t>SUPPLIES AND MATERIALS</t>
  </si>
  <si>
    <t>OTHER OPERATING EXPENSES AND SERVICES</t>
  </si>
  <si>
    <t>CAPITAL OUTLAY</t>
  </si>
  <si>
    <t>OTHER OUTGO</t>
  </si>
  <si>
    <t>Name:</t>
  </si>
  <si>
    <t>Title:</t>
  </si>
  <si>
    <t>Date:</t>
  </si>
  <si>
    <t>Authorized Signature:</t>
  </si>
  <si>
    <t>APPLICATION BUDGET DETAIL SHEET</t>
  </si>
  <si>
    <t>3000</t>
  </si>
  <si>
    <t>6000</t>
  </si>
  <si>
    <t>Allan Hancock Joint CCD</t>
  </si>
  <si>
    <t>Antelope Valley CCD</t>
  </si>
  <si>
    <t>Barstow CCD</t>
  </si>
  <si>
    <t>Butte-Glenn CCD</t>
  </si>
  <si>
    <t>Cabrillo CCD</t>
  </si>
  <si>
    <t>Cerritos CCD</t>
  </si>
  <si>
    <t>Chabot-Las Positas CCD</t>
  </si>
  <si>
    <t>Chaffey CCD</t>
  </si>
  <si>
    <t>Citrus CCD</t>
  </si>
  <si>
    <t>Coast CCD</t>
  </si>
  <si>
    <t>Compton CCD</t>
  </si>
  <si>
    <t>Contra Costa CCD</t>
  </si>
  <si>
    <t>Copper Mountain CCD</t>
  </si>
  <si>
    <t>Desert CCD</t>
  </si>
  <si>
    <t>El Camino CCD</t>
  </si>
  <si>
    <t>Feather River CCD</t>
  </si>
  <si>
    <t>Foothill-DeAnza CCD</t>
  </si>
  <si>
    <t>Gavilan CCD</t>
  </si>
  <si>
    <t>Glendale CCD</t>
  </si>
  <si>
    <t>Grossmont-Cuyamaca CCD</t>
  </si>
  <si>
    <t>Hartnell CCD</t>
  </si>
  <si>
    <t>Imperial CCD</t>
  </si>
  <si>
    <t>Kern CCD</t>
  </si>
  <si>
    <t>Lake Tahoe CCD</t>
  </si>
  <si>
    <t>Lassen CCD</t>
  </si>
  <si>
    <t>Long Beach CCD</t>
  </si>
  <si>
    <t>Los Angeles CCD</t>
  </si>
  <si>
    <t>Los Rios CCD</t>
  </si>
  <si>
    <t>Marin CCD</t>
  </si>
  <si>
    <t>Mendocino-Lake CCD</t>
  </si>
  <si>
    <t>Merced CCD</t>
  </si>
  <si>
    <t>MiraCosta CCD</t>
  </si>
  <si>
    <t>Monterey Peninsula CCD</t>
  </si>
  <si>
    <t>Mt. San Antonio CCD</t>
  </si>
  <si>
    <t>Mt. San Jacinto CCD</t>
  </si>
  <si>
    <t>Napa Valley CCD</t>
  </si>
  <si>
    <t>North Orange County CCD</t>
  </si>
  <si>
    <t>Ohlone CCD</t>
  </si>
  <si>
    <t>Palo Verde CCD</t>
  </si>
  <si>
    <t>Palomar CCD</t>
  </si>
  <si>
    <t>Pasadena Area CCD</t>
  </si>
  <si>
    <t>Peralta CCD</t>
  </si>
  <si>
    <t>Rancho Santiago CCD</t>
  </si>
  <si>
    <t>Redwoods CCD</t>
  </si>
  <si>
    <t>Rio Hondo CCD</t>
  </si>
  <si>
    <t>Riverside CCD</t>
  </si>
  <si>
    <t>San Bernardino CCD</t>
  </si>
  <si>
    <t>San Diego CCD</t>
  </si>
  <si>
    <t>San Francisco CCD</t>
  </si>
  <si>
    <t>San Joaquin Delta CCD</t>
  </si>
  <si>
    <t>San Jose-Evergreen CCD</t>
  </si>
  <si>
    <t>San Luis Obispo County CCD</t>
  </si>
  <si>
    <t>San Mateo County CCD</t>
  </si>
  <si>
    <t>Santa Barbara CCD</t>
  </si>
  <si>
    <t>Santa Clarita CCD</t>
  </si>
  <si>
    <t>Santa Monica CCD</t>
  </si>
  <si>
    <t>Sequoias CCD</t>
  </si>
  <si>
    <t>Sierra Joint CCD</t>
  </si>
  <si>
    <t>Siskiyous Joint CCD</t>
  </si>
  <si>
    <t>Solano County CCD</t>
  </si>
  <si>
    <t>Sonoma County CCD</t>
  </si>
  <si>
    <t>South Orange County CCD</t>
  </si>
  <si>
    <t>Southwestern CCD</t>
  </si>
  <si>
    <t>State Center CCD</t>
  </si>
  <si>
    <t>Ventura County CCD</t>
  </si>
  <si>
    <t>Victor Valley CCD</t>
  </si>
  <si>
    <t>West Hills CCD</t>
  </si>
  <si>
    <t>West Kern CCD</t>
  </si>
  <si>
    <t>West Valley-Mission CCD</t>
  </si>
  <si>
    <t>Yosemite CCD</t>
  </si>
  <si>
    <t>Yuba CCD</t>
  </si>
  <si>
    <t>Allan Hancock College</t>
  </si>
  <si>
    <t xml:space="preserve"> </t>
  </si>
  <si>
    <t>Antelope Valley College</t>
  </si>
  <si>
    <t>Barstow College</t>
  </si>
  <si>
    <t>Butte College</t>
  </si>
  <si>
    <t>Cabrillo College</t>
  </si>
  <si>
    <t>Cerritos College</t>
  </si>
  <si>
    <t>Chabot College</t>
  </si>
  <si>
    <t>Las Positas College</t>
  </si>
  <si>
    <t>Chaffey College</t>
  </si>
  <si>
    <t>Citrus College</t>
  </si>
  <si>
    <t>Coastline Community College</t>
  </si>
  <si>
    <t>Golden West College</t>
  </si>
  <si>
    <t>Orange Coast College</t>
  </si>
  <si>
    <t>Contra Costa College</t>
  </si>
  <si>
    <t>Diablo Valley College</t>
  </si>
  <si>
    <t>Los Medanos College</t>
  </si>
  <si>
    <t>Copper Mountain College</t>
  </si>
  <si>
    <t>College of the Desert</t>
  </si>
  <si>
    <t>El Camino College</t>
  </si>
  <si>
    <t>Feather River College</t>
  </si>
  <si>
    <t>DeAnza College</t>
  </si>
  <si>
    <t>Foothill College</t>
  </si>
  <si>
    <t>Gavilan College</t>
  </si>
  <si>
    <t>Glendale Community College</t>
  </si>
  <si>
    <t>Cuyamaca College</t>
  </si>
  <si>
    <t>Grossmont College</t>
  </si>
  <si>
    <t>Hartnell College</t>
  </si>
  <si>
    <t>Imperial Valley College</t>
  </si>
  <si>
    <t>Bakersfield College</t>
  </si>
  <si>
    <t>Cerro Coso Community College</t>
  </si>
  <si>
    <t>Porterville College</t>
  </si>
  <si>
    <t>Lake Tahoe Community College</t>
  </si>
  <si>
    <t>Lassen College</t>
  </si>
  <si>
    <t>Long Beach City College</t>
  </si>
  <si>
    <t>East Los Angeles College</t>
  </si>
  <si>
    <t>Los Angeles City College</t>
  </si>
  <si>
    <t>Los Angeles Harbor College</t>
  </si>
  <si>
    <t>Los Angeles Mission College</t>
  </si>
  <si>
    <t>Los Angeles Pierce College</t>
  </si>
  <si>
    <t>Los Angeles Southwest College</t>
  </si>
  <si>
    <t>Los Angeles Trade-Tech College</t>
  </si>
  <si>
    <t>American River College</t>
  </si>
  <si>
    <t>Consumnes River College</t>
  </si>
  <si>
    <t>Folsom Lake College</t>
  </si>
  <si>
    <t>Sacramento City College</t>
  </si>
  <si>
    <t>College of Marin</t>
  </si>
  <si>
    <t>Mendocino College</t>
  </si>
  <si>
    <t>Merced College</t>
  </si>
  <si>
    <t>MiraCosta College</t>
  </si>
  <si>
    <t>Monterey Peninsula College</t>
  </si>
  <si>
    <t>Mt. San Antonio College</t>
  </si>
  <si>
    <t>Mt. San Jacinto College</t>
  </si>
  <si>
    <t>Napa Valley College</t>
  </si>
  <si>
    <t>Cypress College</t>
  </si>
  <si>
    <t>Fullerton College</t>
  </si>
  <si>
    <t>Ohlone College</t>
  </si>
  <si>
    <t>Palo Verde College</t>
  </si>
  <si>
    <t>Palomar College</t>
  </si>
  <si>
    <t>Pasadena City College</t>
  </si>
  <si>
    <t>College of Alameda</t>
  </si>
  <si>
    <t>Berkeley City College</t>
  </si>
  <si>
    <t>Laney College</t>
  </si>
  <si>
    <t>Merritt College</t>
  </si>
  <si>
    <t>Santa Ana College</t>
  </si>
  <si>
    <t>Santiago Canyon College</t>
  </si>
  <si>
    <t>College of the Redwoods</t>
  </si>
  <si>
    <t>Rio Hondo College</t>
  </si>
  <si>
    <t>Moreno Valley College</t>
  </si>
  <si>
    <t>Norco College</t>
  </si>
  <si>
    <t>Crafton Hills College</t>
  </si>
  <si>
    <t>San Bernardino Valley College</t>
  </si>
  <si>
    <t>San Diego City College</t>
  </si>
  <si>
    <t>San Diego Mesa College</t>
  </si>
  <si>
    <t>San Diego Miramar College</t>
  </si>
  <si>
    <t>City College of San Francisco</t>
  </si>
  <si>
    <t>San Joaquin Delta College</t>
  </si>
  <si>
    <t>Evergreen Valley College</t>
  </si>
  <si>
    <t>San Jose City College</t>
  </si>
  <si>
    <t>Cuesta College</t>
  </si>
  <si>
    <t>College of San Mateo</t>
  </si>
  <si>
    <t>Skyline College</t>
  </si>
  <si>
    <t>Santa Barbara City College</t>
  </si>
  <si>
    <t>College of the Canyons</t>
  </si>
  <si>
    <t>Santa Monica College</t>
  </si>
  <si>
    <t>College of the Sequoias</t>
  </si>
  <si>
    <t>Shasta College</t>
  </si>
  <si>
    <t>Sierra College</t>
  </si>
  <si>
    <t>College of the Siskiyous</t>
  </si>
  <si>
    <t>Solano Community College</t>
  </si>
  <si>
    <t>Santa Rosa Junior College</t>
  </si>
  <si>
    <t>Irvine Valley College</t>
  </si>
  <si>
    <t>Saddleback College</t>
  </si>
  <si>
    <t>Southwestern College</t>
  </si>
  <si>
    <t>Fresno City College</t>
  </si>
  <si>
    <t>Reedley College</t>
  </si>
  <si>
    <t>Moorpark College</t>
  </si>
  <si>
    <t>Oxnard College</t>
  </si>
  <si>
    <t>Ventura College</t>
  </si>
  <si>
    <t>Victor Valley College</t>
  </si>
  <si>
    <t>West Hills College Coalinga</t>
  </si>
  <si>
    <t>West Hills College Lemoore</t>
  </si>
  <si>
    <t>Taft College</t>
  </si>
  <si>
    <t>Mission College</t>
  </si>
  <si>
    <t>West Valley College</t>
  </si>
  <si>
    <t>Columbia College</t>
  </si>
  <si>
    <t>Modesto Junior College</t>
  </si>
  <si>
    <t>Woodland Community College</t>
  </si>
  <si>
    <t>Yuba College</t>
  </si>
  <si>
    <t>Los Angeles Valley College</t>
  </si>
  <si>
    <t>West Los Angeles College</t>
  </si>
  <si>
    <t>DISTRICT</t>
  </si>
  <si>
    <t>Riverside City College</t>
  </si>
  <si>
    <t>Shasta-Tehama-Trinity CCD</t>
  </si>
  <si>
    <t>N/A</t>
  </si>
  <si>
    <t>COLLEGE1</t>
  </si>
  <si>
    <t>COLLEGE2</t>
  </si>
  <si>
    <t>COLLEGE3</t>
  </si>
  <si>
    <t>COLLEGE4</t>
  </si>
  <si>
    <t>COLLEGE5</t>
  </si>
  <si>
    <t>COLLEGE6</t>
  </si>
  <si>
    <t>COLLEGE7</t>
  </si>
  <si>
    <t>COLLEGE8</t>
  </si>
  <si>
    <t>COLLEGE9</t>
  </si>
  <si>
    <t>Subcontractors</t>
  </si>
  <si>
    <t>CONTACT PAGE</t>
  </si>
  <si>
    <t>Address:</t>
  </si>
  <si>
    <t>Phone:</t>
  </si>
  <si>
    <t>Fax:</t>
  </si>
  <si>
    <t>Person Responsible for Data Entry</t>
  </si>
  <si>
    <t>Person Responsible for Budget Certification</t>
  </si>
  <si>
    <t>State:</t>
  </si>
  <si>
    <r>
      <t>Project Director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(Person responsible for conducting the daily operation of the grant)</t>
    </r>
  </si>
  <si>
    <t>Activities</t>
  </si>
  <si>
    <t>Timelines</t>
  </si>
  <si>
    <t>Responsible Person(s)</t>
  </si>
  <si>
    <t>Performance Outcomes</t>
  </si>
  <si>
    <r>
      <t>Responsible Administrator</t>
    </r>
    <r>
      <rPr>
        <i/>
        <sz val="10"/>
        <rFont val="Arial"/>
        <family val="2"/>
      </rPr>
      <t xml:space="preserve"> (Should not be the same as Project Director)</t>
    </r>
  </si>
  <si>
    <t>Academic Salaries, Instructional, Contract or Regular Status</t>
  </si>
  <si>
    <t>2200</t>
  </si>
  <si>
    <t>4000</t>
  </si>
  <si>
    <t>5000</t>
  </si>
  <si>
    <t>Other Operating Expenses and Services</t>
  </si>
  <si>
    <t>Capital Outlay</t>
  </si>
  <si>
    <t>District:</t>
  </si>
  <si>
    <t>FUNDS REQUESTED</t>
  </si>
  <si>
    <t>Project Director:</t>
  </si>
  <si>
    <t>7000</t>
  </si>
  <si>
    <t>Other Outgo</t>
  </si>
  <si>
    <t xml:space="preserve">TOTAL DIRECT COSTS:  </t>
  </si>
  <si>
    <t xml:space="preserve">TOTAL COSTS:  </t>
  </si>
  <si>
    <r>
      <t xml:space="preserve">TOTAL INDIRECT COSTS </t>
    </r>
    <r>
      <rPr>
        <sz val="9"/>
        <rFont val="Arial"/>
        <family val="2"/>
      </rPr>
      <t>(Not to exceed 4% of Direct Costs)</t>
    </r>
    <r>
      <rPr>
        <b/>
        <sz val="9"/>
        <rFont val="Arial"/>
        <family val="2"/>
      </rPr>
      <t xml:space="preserve">:           </t>
    </r>
  </si>
  <si>
    <t>Canada College</t>
  </si>
  <si>
    <t>Name / Position Title / Percentage Rate for Benefits</t>
  </si>
  <si>
    <t>Noninstructional Supplies and Materials</t>
  </si>
  <si>
    <t>Software; Books, Magazines and Periodicals; Instructional Supplies and Materials;</t>
  </si>
  <si>
    <t>The following information are linked throughout the forms package:</t>
  </si>
  <si>
    <t>1000</t>
  </si>
  <si>
    <t>Name/Classification                                                                                                      (Days/hours) x (Daily/hourly rate) = $</t>
  </si>
  <si>
    <t>2000</t>
  </si>
  <si>
    <t>Travel</t>
  </si>
  <si>
    <t>Instructional Aides, Regular Status (Regular, Full-time)</t>
  </si>
  <si>
    <t>Classified Salaries, Noninstructional (Regular, Full-time)</t>
  </si>
  <si>
    <t xml:space="preserve">List type and costs: </t>
  </si>
  <si>
    <t>Contract Services: Name (daily/hourly rate); Identify specific service to be rendered</t>
  </si>
  <si>
    <t>Postage</t>
  </si>
  <si>
    <t>Meetings</t>
  </si>
  <si>
    <t>Equipment repairs and Maintenance</t>
  </si>
  <si>
    <t>College Dues and Membership</t>
  </si>
  <si>
    <t>Consultant Services</t>
  </si>
  <si>
    <t>Workshops</t>
  </si>
  <si>
    <t>Training</t>
  </si>
  <si>
    <t>Rents and Leases</t>
  </si>
  <si>
    <t>Travel and Mileage = $</t>
  </si>
  <si>
    <t>Conference Expenses = $</t>
  </si>
  <si>
    <t>List type and costs:</t>
  </si>
  <si>
    <t>6400 Equipment with a purchase price of at least $200 and a useful life of more than one year.</t>
  </si>
  <si>
    <t>#</t>
  </si>
  <si>
    <t>Instructional Salaries Other, Adjunct or Part-time</t>
  </si>
  <si>
    <t>1300</t>
  </si>
  <si>
    <t>1400</t>
  </si>
  <si>
    <t>Non-Instructional Salaries, Other</t>
  </si>
  <si>
    <t>Academic Salaries, Noninstructional, Contract or Regular Status</t>
  </si>
  <si>
    <r>
      <t xml:space="preserve">Classified Salaries, Noninstructional </t>
    </r>
    <r>
      <rPr>
        <sz val="8"/>
        <rFont val="Arial"/>
        <family val="2"/>
      </rPr>
      <t>(Non-Regular)</t>
    </r>
  </si>
  <si>
    <t>2300</t>
  </si>
  <si>
    <r>
      <t xml:space="preserve">Instructional Aides Salaries </t>
    </r>
    <r>
      <rPr>
        <sz val="8"/>
        <rFont val="Arial"/>
        <family val="2"/>
      </rPr>
      <t>(Non-Regular)</t>
    </r>
  </si>
  <si>
    <t>2400</t>
  </si>
  <si>
    <t>City:</t>
  </si>
  <si>
    <t>CA</t>
  </si>
  <si>
    <t>Zip:</t>
  </si>
  <si>
    <t>E-mail Address:</t>
  </si>
  <si>
    <r>
      <t>District Chief Business Officer</t>
    </r>
    <r>
      <rPr>
        <i/>
        <sz val="10"/>
        <rFont val="Arial"/>
        <family val="2"/>
      </rPr>
      <t xml:space="preserve"> (or authorized designee)</t>
    </r>
  </si>
  <si>
    <r>
      <t>District Superintendent/President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(or authorized designee)</t>
    </r>
  </si>
  <si>
    <t xml:space="preserve">COLLEGE: </t>
  </si>
  <si>
    <t>Metric Number*:</t>
  </si>
  <si>
    <t xml:space="preserve">FUNDING SOURCE: </t>
  </si>
  <si>
    <t>1.2</t>
  </si>
  <si>
    <t>1.3</t>
  </si>
  <si>
    <t>1.4</t>
  </si>
  <si>
    <t xml:space="preserve">PROJECT: </t>
  </si>
  <si>
    <r>
      <t xml:space="preserve">SECTOR </t>
    </r>
    <r>
      <rPr>
        <b/>
        <sz val="9"/>
        <rFont val="Arial"/>
        <family val="2"/>
      </rPr>
      <t>(If applicable)</t>
    </r>
    <r>
      <rPr>
        <b/>
        <sz val="11"/>
        <rFont val="Arial"/>
        <family val="2"/>
      </rPr>
      <t xml:space="preserve">:    </t>
    </r>
  </si>
  <si>
    <t xml:space="preserve">DISTRICT (Grantee): </t>
  </si>
  <si>
    <t xml:space="preserve">FISCAL YEAR: </t>
  </si>
  <si>
    <t xml:space="preserve">Objective: </t>
  </si>
  <si>
    <t>Leading Indicator:</t>
  </si>
  <si>
    <t>Momentum Point:</t>
  </si>
  <si>
    <t>OBJECTIVES: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</si>
  <si>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</si>
  <si>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</si>
  <si>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</si>
  <si>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</si>
  <si>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</si>
  <si>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</si>
  <si>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</si>
  <si>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</si>
  <si>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</si>
  <si>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</si>
  <si>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</si>
  <si>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</si>
  <si>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</si>
  <si>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</si>
  <si>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</si>
  <si>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</si>
  <si>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</si>
  <si>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</si>
  <si>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</si>
  <si>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</si>
  <si>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</si>
  <si>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</si>
  <si>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</si>
  <si>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</si>
  <si>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</si>
  <si>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</si>
  <si>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</si>
  <si>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</si>
  <si>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</si>
  <si>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</si>
  <si>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</si>
  <si>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</si>
  <si>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</si>
  <si>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</si>
  <si>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</si>
  <si>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</si>
  <si>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</si>
  <si>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</si>
  <si>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6.3</t>
  </si>
  <si>
    <t>6.4</t>
  </si>
  <si>
    <t>6.5</t>
  </si>
  <si>
    <t>6.6</t>
  </si>
  <si>
    <t>6.7</t>
  </si>
  <si>
    <t>6.8</t>
  </si>
  <si>
    <t>7.1</t>
  </si>
  <si>
    <t>7.2</t>
  </si>
  <si>
    <t>7.3</t>
  </si>
  <si>
    <t>7.4</t>
  </si>
  <si>
    <t>7.5</t>
  </si>
  <si>
    <t>7.6</t>
  </si>
  <si>
    <t>7.7</t>
  </si>
  <si>
    <t>7.8</t>
  </si>
  <si>
    <t>8.1</t>
  </si>
  <si>
    <t>8.2</t>
  </si>
  <si>
    <t>8.3</t>
  </si>
  <si>
    <t>8.4</t>
  </si>
  <si>
    <t>8.5</t>
  </si>
  <si>
    <t>8.6</t>
  </si>
  <si>
    <t>8.7</t>
  </si>
  <si>
    <t>8.8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</si>
  <si>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</si>
  <si>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</si>
  <si>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</si>
  <si>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</si>
  <si>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</si>
  <si>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</si>
  <si>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</si>
  <si>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</si>
  <si>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</si>
  <si>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10.2</t>
  </si>
  <si>
    <t>10.3</t>
  </si>
  <si>
    <t>10.4</t>
  </si>
  <si>
    <t>10.5</t>
  </si>
  <si>
    <t>10.6</t>
  </si>
  <si>
    <t>10.7</t>
  </si>
  <si>
    <t>10.8</t>
  </si>
  <si>
    <r>
      <t xml:space="preserve">TOTAL INDIRECT COSTS </t>
    </r>
    <r>
      <rPr>
        <sz val="11"/>
        <rFont val="Arial"/>
        <family val="2"/>
      </rPr>
      <t>(Not to exceed 4% of Direct Costs)</t>
    </r>
    <r>
      <rPr>
        <b/>
        <sz val="11"/>
        <rFont val="Arial"/>
        <family val="2"/>
      </rPr>
      <t xml:space="preserve">:           </t>
    </r>
  </si>
  <si>
    <t>1.9</t>
  </si>
  <si>
    <t>2.9</t>
  </si>
  <si>
    <t>3.9</t>
  </si>
  <si>
    <t>4.9</t>
  </si>
  <si>
    <t>5.9</t>
  </si>
  <si>
    <t>6.9</t>
  </si>
  <si>
    <t>7.9</t>
  </si>
  <si>
    <t>8.9</t>
  </si>
  <si>
    <t>9.9</t>
  </si>
  <si>
    <t>10.9</t>
  </si>
  <si>
    <t>PROJECT BUDGET:</t>
  </si>
  <si>
    <t>FISCAL YEAR:</t>
  </si>
  <si>
    <t>THIS FORM MAY NOT BE REPLICATED</t>
  </si>
  <si>
    <t>PROJECT BUDGET</t>
  </si>
  <si>
    <t>Statement of Work (Annual Workplan)</t>
  </si>
  <si>
    <t>Objectives</t>
  </si>
  <si>
    <t>Clovis College</t>
  </si>
  <si>
    <t>RFA NUMBER:</t>
  </si>
  <si>
    <t>APPENDIX  B</t>
  </si>
  <si>
    <t>Apprenticeship (Prop 98)</t>
  </si>
  <si>
    <r>
      <t>SECTOR</t>
    </r>
    <r>
      <rPr>
        <b/>
        <sz val="9"/>
        <color theme="1"/>
        <rFont val="Arial"/>
        <family val="2"/>
      </rPr>
      <t xml:space="preserve"> (If applicable)</t>
    </r>
    <r>
      <rPr>
        <b/>
        <sz val="11"/>
        <color theme="1"/>
        <rFont val="Arial"/>
        <family val="2"/>
      </rPr>
      <t xml:space="preserve">:  </t>
    </r>
  </si>
  <si>
    <t>TOTAL PROJECT FUNDS REQUESTED</t>
  </si>
  <si>
    <r>
      <t>TOTAL INDIRECT COSTS</t>
    </r>
    <r>
      <rPr>
        <sz val="11"/>
        <rFont val="Arial"/>
        <family val="2"/>
      </rPr>
      <t xml:space="preserve"> (Not to exceed 4% of Direct Costs)</t>
    </r>
    <r>
      <rPr>
        <b/>
        <sz val="11"/>
        <rFont val="Arial"/>
        <family val="2"/>
      </rPr>
      <t>:</t>
    </r>
  </si>
  <si>
    <t>I authorize this cost proposal as the maximum amount to be claimed for this project and assure that funds shall be spent in compliance with State and Federal Regulations.  I also certify the match (if required) listed above are valid match funding that is not being used as a match for another program requiring match funding and in total are equal, or greater than, the funds requested from CCCCO.</t>
  </si>
  <si>
    <r>
      <t xml:space="preserve">District Chief Business Officer </t>
    </r>
    <r>
      <rPr>
        <i/>
        <u/>
        <sz val="12"/>
        <rFont val="Arial"/>
        <family val="2"/>
      </rPr>
      <t>(or authorized designee)</t>
    </r>
    <r>
      <rPr>
        <b/>
        <i/>
        <u/>
        <sz val="12"/>
        <rFont val="Arial"/>
        <family val="2"/>
      </rPr>
      <t>:</t>
    </r>
  </si>
  <si>
    <t/>
  </si>
  <si>
    <t>17-192</t>
  </si>
  <si>
    <t>2017-18</t>
  </si>
  <si>
    <t>CAI - Pre-Apprenticeship and Enhanced OJT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</si>
</sst>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0\-000\-000"/>
    <numFmt numFmtId="166" formatCode="_(&quot;$&quot;* #,##0_);_(&quot;$&quot;* \(#,##0\);_(&quot;$&quot;* &quot;0&quot;_);_(@_)"/>
    <numFmt numFmtId="167" formatCode="[&lt;=9999999]###\-####;\(###\)\ ###\-####"/>
    <numFmt numFmtId="168" formatCode="00\-000"/>
    <numFmt numFmtId="169" formatCode="_(* #,##0_);_(* \(#,##0\);_(* &quot;-&quot;??_);_(@_)"/>
    <numFmt numFmtId="170" formatCode="_(&quot;$&quot;* #,##0_);_(&quot;$&quot;* \(#,##0\);_(&quot;$&quot;* &quot;-&quot;??_);_(@_)"/>
    <numFmt numFmtId="171" formatCode="0_)"/>
    <numFmt numFmtId="172" formatCode="00000"/>
    <numFmt numFmtId="173" formatCode="0000/00"/>
  </numFmts>
  <fonts count="39" x14ac:knownFonts="1">
    <font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b/>
      <i/>
      <u/>
      <sz val="16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C00000"/>
      <name val="Arial"/>
      <family val="2"/>
    </font>
    <font>
      <b/>
      <sz val="10"/>
      <color theme="4" tint="-0.499984740745262"/>
      <name val="Arial"/>
      <family val="2"/>
    </font>
    <font>
      <sz val="8"/>
      <color rgb="FF574123"/>
      <name val="Tahoma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7030A0"/>
      <name val="Arial"/>
      <family val="2"/>
    </font>
    <font>
      <b/>
      <sz val="11"/>
      <color rgb="FF0070C0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rgb="FF0066FF"/>
      <name val="Arial"/>
      <family val="2"/>
    </font>
    <font>
      <b/>
      <sz val="9"/>
      <color theme="1"/>
      <name val="Arial"/>
      <family val="2"/>
    </font>
    <font>
      <b/>
      <i/>
      <u/>
      <sz val="12"/>
      <name val="Arial"/>
      <family val="2"/>
    </font>
    <font>
      <i/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48118533890809E-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3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94">
    <xf numFmtId="164" fontId="0" fillId="0" borderId="0" xfId="0"/>
    <xf numFmtId="164" fontId="0" fillId="0" borderId="0" xfId="0" applyProtection="1"/>
    <xf numFmtId="164" fontId="8" fillId="0" borderId="0" xfId="0" applyFont="1" applyProtection="1"/>
    <xf numFmtId="164" fontId="0" fillId="0" borderId="0" xfId="0" applyFont="1" applyProtection="1"/>
    <xf numFmtId="164" fontId="8" fillId="0" borderId="0" xfId="0" applyFont="1"/>
    <xf numFmtId="164" fontId="0" fillId="0" borderId="0" xfId="0" applyFont="1"/>
    <xf numFmtId="15" fontId="20" fillId="0" borderId="0" xfId="3" applyNumberFormat="1" applyFont="1"/>
    <xf numFmtId="0" fontId="19" fillId="0" borderId="0" xfId="3"/>
    <xf numFmtId="0" fontId="21" fillId="0" borderId="0" xfId="3" applyFont="1"/>
    <xf numFmtId="0" fontId="20" fillId="0" borderId="0" xfId="3" applyFont="1"/>
    <xf numFmtId="164" fontId="9" fillId="0" borderId="0" xfId="0" applyFont="1"/>
    <xf numFmtId="15" fontId="20" fillId="0" borderId="0" xfId="3" applyNumberFormat="1" applyFont="1" applyFill="1"/>
    <xf numFmtId="164" fontId="9" fillId="0" borderId="0" xfId="0" applyFont="1" applyAlignment="1">
      <alignment horizontal="center"/>
    </xf>
    <xf numFmtId="164" fontId="13" fillId="2" borderId="1" xfId="0" applyFont="1" applyFill="1" applyBorder="1" applyAlignment="1">
      <alignment horizontal="center"/>
    </xf>
    <xf numFmtId="164" fontId="22" fillId="2" borderId="1" xfId="0" applyFont="1" applyFill="1" applyBorder="1" applyAlignment="1">
      <alignment horizontal="center"/>
    </xf>
    <xf numFmtId="164" fontId="9" fillId="0" borderId="0" xfId="0" applyFont="1" applyFill="1" applyAlignment="1">
      <alignment horizontal="center"/>
    </xf>
    <xf numFmtId="164" fontId="13" fillId="0" borderId="0" xfId="0" applyFont="1" applyAlignment="1" applyProtection="1">
      <alignment horizontal="left" vertical="center"/>
    </xf>
    <xf numFmtId="164" fontId="11" fillId="0" borderId="0" xfId="0" applyFont="1" applyAlignment="1" applyProtection="1">
      <alignment vertical="center" wrapText="1"/>
    </xf>
    <xf numFmtId="164" fontId="4" fillId="0" borderId="0" xfId="0" applyFont="1" applyAlignment="1" applyProtection="1">
      <alignment horizontal="right"/>
    </xf>
    <xf numFmtId="164" fontId="12" fillId="0" borderId="0" xfId="0" applyFont="1"/>
    <xf numFmtId="164" fontId="11" fillId="0" borderId="0" xfId="0" applyFont="1"/>
    <xf numFmtId="164" fontId="11" fillId="0" borderId="10" xfId="0" applyFont="1" applyBorder="1"/>
    <xf numFmtId="164" fontId="11" fillId="0" borderId="11" xfId="0" applyFont="1" applyBorder="1"/>
    <xf numFmtId="164" fontId="11" fillId="0" borderId="2" xfId="0" applyFont="1" applyBorder="1"/>
    <xf numFmtId="164" fontId="11" fillId="0" borderId="12" xfId="0" applyFont="1" applyBorder="1"/>
    <xf numFmtId="164" fontId="11" fillId="0" borderId="0" xfId="0" applyFont="1" applyBorder="1"/>
    <xf numFmtId="164" fontId="11" fillId="0" borderId="13" xfId="0" applyFont="1" applyBorder="1"/>
    <xf numFmtId="164" fontId="8" fillId="0" borderId="0" xfId="0" applyFont="1" applyAlignment="1">
      <alignment horizontal="center" vertical="center"/>
    </xf>
    <xf numFmtId="164" fontId="7" fillId="0" borderId="0" xfId="0" applyFont="1" applyAlignment="1" applyProtection="1">
      <alignment horizontal="left" wrapText="1"/>
    </xf>
    <xf numFmtId="15" fontId="20" fillId="2" borderId="0" xfId="3" applyNumberFormat="1" applyFont="1" applyFill="1"/>
    <xf numFmtId="0" fontId="19" fillId="0" borderId="0" xfId="3" applyAlignment="1">
      <alignment horizontal="left"/>
    </xf>
    <xf numFmtId="164" fontId="0" fillId="0" borderId="0" xfId="0" applyAlignment="1" applyProtection="1"/>
    <xf numFmtId="164" fontId="8" fillId="0" borderId="0" xfId="0" applyFont="1" applyAlignment="1" applyProtection="1"/>
    <xf numFmtId="169" fontId="0" fillId="0" borderId="0" xfId="1" applyNumberFormat="1" applyFont="1"/>
    <xf numFmtId="0" fontId="19" fillId="2" borderId="0" xfId="3" applyFill="1"/>
    <xf numFmtId="0" fontId="23" fillId="2" borderId="0" xfId="3" applyFont="1" applyFill="1" applyProtection="1"/>
    <xf numFmtId="49" fontId="21" fillId="2" borderId="0" xfId="3" applyNumberFormat="1" applyFont="1" applyFill="1"/>
    <xf numFmtId="164" fontId="7" fillId="0" borderId="0" xfId="0" applyFont="1" applyAlignment="1" applyProtection="1">
      <alignment wrapText="1"/>
    </xf>
    <xf numFmtId="164" fontId="6" fillId="0" borderId="0" xfId="0" applyFont="1" applyAlignment="1" applyProtection="1">
      <alignment wrapText="1"/>
    </xf>
    <xf numFmtId="165" fontId="13" fillId="0" borderId="0" xfId="0" applyNumberFormat="1" applyFont="1" applyBorder="1" applyAlignment="1" applyProtection="1"/>
    <xf numFmtId="43" fontId="24" fillId="0" borderId="0" xfId="1" applyFont="1" applyAlignment="1" applyProtection="1">
      <alignment horizontal="center" vertical="center" wrapText="1"/>
    </xf>
    <xf numFmtId="164" fontId="12" fillId="0" borderId="10" xfId="0" applyFont="1" applyBorder="1"/>
    <xf numFmtId="164" fontId="12" fillId="0" borderId="0" xfId="0" applyFont="1" applyBorder="1" applyAlignment="1">
      <alignment horizontal="right"/>
    </xf>
    <xf numFmtId="164" fontId="12" fillId="0" borderId="21" xfId="0" applyFont="1" applyBorder="1" applyProtection="1"/>
    <xf numFmtId="164" fontId="12" fillId="0" borderId="10" xfId="0" applyFont="1" applyBorder="1" applyProtection="1"/>
    <xf numFmtId="164" fontId="12" fillId="0" borderId="0" xfId="0" applyFont="1" applyBorder="1" applyAlignment="1" applyProtection="1">
      <alignment horizontal="right"/>
    </xf>
    <xf numFmtId="164" fontId="12" fillId="0" borderId="10" xfId="0" applyFont="1" applyBorder="1" applyAlignment="1" applyProtection="1">
      <alignment horizontal="left"/>
    </xf>
    <xf numFmtId="164" fontId="0" fillId="0" borderId="0" xfId="0" applyFill="1" applyProtection="1"/>
    <xf numFmtId="164" fontId="4" fillId="0" borderId="0" xfId="0" applyFont="1" applyFill="1" applyAlignment="1" applyProtection="1"/>
    <xf numFmtId="164" fontId="13" fillId="0" borderId="0" xfId="0" applyFont="1" applyFill="1" applyAlignment="1" applyProtection="1"/>
    <xf numFmtId="0" fontId="22" fillId="0" borderId="0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left"/>
    </xf>
    <xf numFmtId="164" fontId="13" fillId="0" borderId="0" xfId="0" applyFont="1"/>
    <xf numFmtId="164" fontId="8" fillId="0" borderId="0" xfId="0" applyFont="1" applyAlignment="1" applyProtection="1">
      <alignment horizontal="center"/>
    </xf>
    <xf numFmtId="164" fontId="8" fillId="0" borderId="23" xfId="0" applyFont="1" applyFill="1" applyBorder="1" applyAlignment="1" applyProtection="1">
      <alignment horizontal="left" vertical="center"/>
    </xf>
    <xf numFmtId="164" fontId="0" fillId="0" borderId="13" xfId="0" applyFont="1" applyFill="1" applyBorder="1" applyAlignment="1" applyProtection="1">
      <alignment horizontal="left" vertical="center"/>
    </xf>
    <xf numFmtId="164" fontId="0" fillId="0" borderId="0" xfId="0" applyFont="1" applyFill="1" applyBorder="1" applyAlignment="1" applyProtection="1">
      <alignment horizontal="left" vertical="center"/>
    </xf>
    <xf numFmtId="164" fontId="8" fillId="0" borderId="0" xfId="0" applyFont="1" applyFill="1" applyBorder="1" applyAlignment="1" applyProtection="1">
      <alignment horizontal="left" vertical="center"/>
    </xf>
    <xf numFmtId="166" fontId="13" fillId="0" borderId="1" xfId="2" applyNumberFormat="1" applyFont="1" applyBorder="1" applyAlignment="1" applyProtection="1"/>
    <xf numFmtId="164" fontId="0" fillId="0" borderId="16" xfId="0" applyFont="1" applyBorder="1" applyAlignment="1" applyProtection="1">
      <alignment horizontal="left" vertical="center" wrapText="1"/>
    </xf>
    <xf numFmtId="164" fontId="0" fillId="0" borderId="16" xfId="0" applyFont="1" applyFill="1" applyBorder="1" applyAlignment="1" applyProtection="1">
      <alignment horizontal="left" vertical="center" wrapText="1"/>
    </xf>
    <xf numFmtId="164" fontId="0" fillId="0" borderId="2" xfId="0" applyFont="1" applyFill="1" applyBorder="1" applyAlignment="1" applyProtection="1">
      <alignment horizontal="left" vertical="center"/>
    </xf>
    <xf numFmtId="164" fontId="0" fillId="0" borderId="2" xfId="0" applyFont="1" applyBorder="1" applyAlignment="1" applyProtection="1">
      <alignment horizontal="left" vertical="center" wrapText="1"/>
    </xf>
    <xf numFmtId="164" fontId="8" fillId="0" borderId="17" xfId="0" applyFont="1" applyFill="1" applyBorder="1" applyAlignment="1" applyProtection="1">
      <alignment horizontal="left" vertical="center"/>
    </xf>
    <xf numFmtId="49" fontId="11" fillId="0" borderId="0" xfId="0" applyNumberFormat="1" applyFont="1" applyAlignment="1" applyProtection="1">
      <alignment vertical="center" wrapText="1"/>
    </xf>
    <xf numFmtId="49" fontId="8" fillId="0" borderId="0" xfId="0" applyNumberFormat="1" applyFont="1" applyProtection="1"/>
    <xf numFmtId="49" fontId="8" fillId="0" borderId="0" xfId="0" applyNumberFormat="1" applyFont="1"/>
    <xf numFmtId="171" fontId="0" fillId="0" borderId="0" xfId="0" applyNumberFormat="1" applyFont="1"/>
    <xf numFmtId="170" fontId="13" fillId="3" borderId="26" xfId="2" applyNumberFormat="1" applyFont="1" applyFill="1" applyBorder="1" applyAlignment="1" applyProtection="1">
      <alignment wrapText="1"/>
    </xf>
    <xf numFmtId="164" fontId="13" fillId="3" borderId="1" xfId="0" applyFont="1" applyFill="1" applyBorder="1" applyAlignment="1" applyProtection="1">
      <alignment horizontal="center" vertical="center"/>
    </xf>
    <xf numFmtId="164" fontId="13" fillId="3" borderId="1" xfId="0" applyFont="1" applyFill="1" applyBorder="1" applyAlignment="1" applyProtection="1">
      <alignment horizontal="center" vertical="center" wrapText="1"/>
    </xf>
    <xf numFmtId="164" fontId="0" fillId="0" borderId="12" xfId="0" applyFont="1" applyFill="1" applyBorder="1" applyAlignment="1" applyProtection="1">
      <alignment horizontal="left" vertical="center"/>
    </xf>
    <xf numFmtId="164" fontId="18" fillId="0" borderId="0" xfId="0" applyFont="1" applyBorder="1" applyAlignment="1" applyProtection="1">
      <alignment vertical="center"/>
    </xf>
    <xf numFmtId="164" fontId="11" fillId="0" borderId="0" xfId="0" applyFont="1" applyBorder="1" applyAlignment="1" applyProtection="1">
      <alignment vertical="center"/>
    </xf>
    <xf numFmtId="164" fontId="17" fillId="0" borderId="0" xfId="0" applyFont="1" applyAlignment="1" applyProtection="1">
      <alignment vertical="center"/>
    </xf>
    <xf numFmtId="164" fontId="0" fillId="0" borderId="0" xfId="0" applyAlignment="1" applyProtection="1">
      <alignment vertical="center"/>
    </xf>
    <xf numFmtId="164" fontId="0" fillId="0" borderId="34" xfId="0" applyFont="1" applyBorder="1" applyAlignment="1" applyProtection="1">
      <alignment horizontal="left" vertical="center" wrapText="1"/>
    </xf>
    <xf numFmtId="164" fontId="8" fillId="0" borderId="33" xfId="0" applyFont="1" applyFill="1" applyBorder="1" applyAlignment="1" applyProtection="1">
      <alignment vertical="center"/>
      <protection locked="0"/>
    </xf>
    <xf numFmtId="164" fontId="8" fillId="0" borderId="33" xfId="0" applyFont="1" applyBorder="1" applyAlignment="1" applyProtection="1">
      <alignment vertical="center"/>
      <protection locked="0"/>
    </xf>
    <xf numFmtId="49" fontId="8" fillId="0" borderId="17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left" vertical="center" wrapText="1"/>
    </xf>
    <xf numFmtId="49" fontId="8" fillId="0" borderId="23" xfId="0" applyNumberFormat="1" applyFont="1" applyFill="1" applyBorder="1" applyAlignment="1" applyProtection="1">
      <alignment horizontal="left" vertical="center"/>
    </xf>
    <xf numFmtId="49" fontId="8" fillId="0" borderId="2" xfId="0" applyNumberFormat="1" applyFont="1" applyBorder="1" applyAlignment="1" applyProtection="1">
      <alignment horizontal="left" vertical="center" wrapText="1"/>
    </xf>
    <xf numFmtId="49" fontId="8" fillId="0" borderId="38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8" fillId="0" borderId="39" xfId="0" applyNumberFormat="1" applyFont="1" applyBorder="1" applyAlignment="1" applyProtection="1">
      <alignment horizontal="left" vertical="center" wrapText="1"/>
    </xf>
    <xf numFmtId="49" fontId="8" fillId="0" borderId="17" xfId="0" applyNumberFormat="1" applyFont="1" applyBorder="1" applyAlignment="1" applyProtection="1">
      <alignment horizontal="left" vertical="center"/>
    </xf>
    <xf numFmtId="49" fontId="8" fillId="0" borderId="16" xfId="0" applyNumberFormat="1" applyFont="1" applyBorder="1" applyAlignment="1" applyProtection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left" vertical="center"/>
    </xf>
    <xf numFmtId="49" fontId="8" fillId="0" borderId="16" xfId="0" applyNumberFormat="1" applyFont="1" applyFill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172" fontId="12" fillId="0" borderId="15" xfId="0" applyNumberFormat="1" applyFont="1" applyBorder="1" applyAlignment="1" applyProtection="1">
      <alignment horizontal="center"/>
      <protection locked="0"/>
    </xf>
    <xf numFmtId="164" fontId="12" fillId="0" borderId="0" xfId="0" applyFont="1" applyAlignment="1">
      <alignment vertical="center"/>
    </xf>
    <xf numFmtId="164" fontId="12" fillId="0" borderId="14" xfId="0" applyFont="1" applyBorder="1" applyAlignment="1" applyProtection="1">
      <alignment horizontal="center"/>
    </xf>
    <xf numFmtId="164" fontId="4" fillId="0" borderId="0" xfId="0" applyFont="1" applyAlignment="1" applyProtection="1">
      <alignment horizontal="right" vertical="center"/>
    </xf>
    <xf numFmtId="164" fontId="4" fillId="3" borderId="25" xfId="0" applyFont="1" applyFill="1" applyBorder="1" applyAlignment="1" applyProtection="1">
      <alignment horizontal="center" vertical="center" wrapText="1"/>
    </xf>
    <xf numFmtId="164" fontId="27" fillId="0" borderId="0" xfId="0" applyFont="1" applyAlignment="1" applyProtection="1"/>
    <xf numFmtId="164" fontId="28" fillId="0" borderId="0" xfId="0" applyFont="1"/>
    <xf numFmtId="164" fontId="12" fillId="0" borderId="0" xfId="0" applyFont="1" applyBorder="1" applyAlignment="1" applyProtection="1">
      <alignment vertical="center"/>
    </xf>
    <xf numFmtId="164" fontId="22" fillId="0" borderId="0" xfId="0" applyFont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vertical="center"/>
    </xf>
    <xf numFmtId="49" fontId="12" fillId="0" borderId="17" xfId="0" applyNumberFormat="1" applyFont="1" applyBorder="1" applyAlignment="1" applyProtection="1">
      <alignment horizontal="center" vertical="center"/>
    </xf>
    <xf numFmtId="164" fontId="12" fillId="0" borderId="17" xfId="0" applyFont="1" applyBorder="1" applyAlignment="1" applyProtection="1">
      <alignment vertical="center"/>
    </xf>
    <xf numFmtId="49" fontId="7" fillId="0" borderId="17" xfId="0" applyNumberFormat="1" applyFont="1" applyBorder="1" applyAlignment="1" applyProtection="1">
      <alignment horizontal="center" vertical="center"/>
    </xf>
    <xf numFmtId="49" fontId="12" fillId="0" borderId="32" xfId="0" applyNumberFormat="1" applyFont="1" applyBorder="1" applyAlignment="1" applyProtection="1">
      <alignment horizontal="center" vertical="center"/>
    </xf>
    <xf numFmtId="164" fontId="13" fillId="0" borderId="0" xfId="0" applyFont="1" applyAlignment="1" applyProtection="1">
      <alignment horizontal="right" vertical="center"/>
    </xf>
    <xf numFmtId="164" fontId="17" fillId="0" borderId="0" xfId="0" applyFont="1" applyAlignment="1" applyProtection="1">
      <alignment horizontal="left" vertical="center" wrapText="1"/>
    </xf>
    <xf numFmtId="168" fontId="13" fillId="0" borderId="0" xfId="0" applyNumberFormat="1" applyFont="1" applyBorder="1" applyAlignment="1" applyProtection="1"/>
    <xf numFmtId="164" fontId="13" fillId="0" borderId="0" xfId="0" applyFont="1" applyBorder="1" applyAlignment="1" applyProtection="1">
      <alignment horizontal="left" vertical="center"/>
    </xf>
    <xf numFmtId="0" fontId="12" fillId="0" borderId="0" xfId="0" applyNumberFormat="1" applyFont="1"/>
    <xf numFmtId="164" fontId="13" fillId="0" borderId="0" xfId="0" applyFont="1" applyAlignment="1" applyProtection="1">
      <alignment horizontal="right" vertical="center"/>
    </xf>
    <xf numFmtId="164" fontId="11" fillId="0" borderId="21" xfId="0" applyFont="1" applyBorder="1" applyProtection="1"/>
    <xf numFmtId="164" fontId="0" fillId="0" borderId="17" xfId="0" applyFont="1" applyBorder="1" applyProtection="1"/>
    <xf numFmtId="164" fontId="0" fillId="0" borderId="32" xfId="0" applyFont="1" applyBorder="1" applyProtection="1"/>
    <xf numFmtId="164" fontId="11" fillId="0" borderId="17" xfId="0" applyFont="1" applyBorder="1" applyAlignment="1" applyProtection="1">
      <alignment horizontal="center" vertical="center"/>
    </xf>
    <xf numFmtId="164" fontId="9" fillId="0" borderId="0" xfId="0" applyFont="1" applyBorder="1" applyAlignment="1" applyProtection="1">
      <alignment horizontal="right" vertical="center"/>
    </xf>
    <xf numFmtId="164" fontId="13" fillId="0" borderId="0" xfId="0" applyFont="1" applyBorder="1" applyAlignment="1" applyProtection="1">
      <alignment horizontal="center" vertical="center"/>
    </xf>
    <xf numFmtId="164" fontId="13" fillId="0" borderId="10" xfId="0" applyFont="1" applyBorder="1" applyAlignment="1" applyProtection="1">
      <alignment horizontal="left" vertical="center"/>
    </xf>
    <xf numFmtId="164" fontId="13" fillId="0" borderId="10" xfId="0" applyFont="1" applyFill="1" applyBorder="1" applyAlignment="1" applyProtection="1">
      <alignment horizontal="left" vertical="center"/>
    </xf>
    <xf numFmtId="164" fontId="9" fillId="0" borderId="0" xfId="0" applyFont="1" applyFill="1" applyBorder="1" applyAlignment="1" applyProtection="1">
      <alignment horizontal="right" vertical="center"/>
    </xf>
    <xf numFmtId="164" fontId="13" fillId="0" borderId="0" xfId="0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13" fillId="0" borderId="13" xfId="0" applyNumberFormat="1" applyFont="1" applyFill="1" applyBorder="1" applyAlignment="1" applyProtection="1">
      <alignment horizontal="left" vertical="center" wrapText="1"/>
    </xf>
    <xf numFmtId="164" fontId="12" fillId="0" borderId="0" xfId="0" applyFont="1" applyFill="1" applyAlignment="1">
      <alignment vertical="center"/>
    </xf>
    <xf numFmtId="164" fontId="12" fillId="0" borderId="17" xfId="0" applyFont="1" applyBorder="1" applyProtection="1"/>
    <xf numFmtId="164" fontId="13" fillId="0" borderId="11" xfId="0" applyFont="1" applyFill="1" applyBorder="1" applyAlignment="1" applyProtection="1">
      <alignment horizontal="left" vertical="center"/>
    </xf>
    <xf numFmtId="164" fontId="9" fillId="0" borderId="2" xfId="0" applyFont="1" applyFill="1" applyBorder="1" applyAlignment="1" applyProtection="1">
      <alignment horizontal="right" vertical="center"/>
    </xf>
    <xf numFmtId="164" fontId="13" fillId="0" borderId="2" xfId="0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164" fontId="13" fillId="5" borderId="16" xfId="0" applyFont="1" applyFill="1" applyBorder="1" applyAlignment="1" applyProtection="1">
      <alignment horizontal="center" vertical="center"/>
      <protection locked="0"/>
    </xf>
    <xf numFmtId="164" fontId="11" fillId="0" borderId="0" xfId="0" applyFont="1" applyAlignment="1" applyProtection="1">
      <alignment vertical="center"/>
    </xf>
    <xf numFmtId="171" fontId="11" fillId="0" borderId="0" xfId="0" applyNumberFormat="1" applyFont="1" applyAlignment="1" applyProtection="1">
      <alignment vertical="center"/>
    </xf>
    <xf numFmtId="164" fontId="8" fillId="0" borderId="0" xfId="0" applyFont="1" applyBorder="1" applyAlignment="1" applyProtection="1">
      <alignment horizontal="left" vertical="center" wrapText="1"/>
    </xf>
    <xf numFmtId="171" fontId="13" fillId="0" borderId="20" xfId="0" applyNumberFormat="1" applyFont="1" applyBorder="1" applyAlignment="1" applyProtection="1">
      <alignment horizontal="center" vertical="center"/>
    </xf>
    <xf numFmtId="0" fontId="0" fillId="0" borderId="0" xfId="0" applyNumberFormat="1" applyFont="1" applyProtection="1"/>
    <xf numFmtId="0" fontId="12" fillId="0" borderId="17" xfId="0" applyNumberFormat="1" applyFont="1" applyBorder="1" applyProtection="1"/>
    <xf numFmtId="0" fontId="13" fillId="0" borderId="20" xfId="0" applyNumberFormat="1" applyFont="1" applyBorder="1" applyAlignment="1" applyProtection="1">
      <alignment horizontal="center" vertical="center"/>
    </xf>
    <xf numFmtId="0" fontId="0" fillId="0" borderId="17" xfId="0" applyNumberFormat="1" applyFont="1" applyBorder="1" applyProtection="1"/>
    <xf numFmtId="0" fontId="0" fillId="0" borderId="32" xfId="0" applyNumberFormat="1" applyFont="1" applyBorder="1" applyProtection="1"/>
    <xf numFmtId="0" fontId="0" fillId="0" borderId="0" xfId="0" applyNumberFormat="1" applyFont="1"/>
    <xf numFmtId="0" fontId="12" fillId="0" borderId="21" xfId="0" applyNumberFormat="1" applyFont="1" applyBorder="1" applyProtection="1"/>
    <xf numFmtId="164" fontId="0" fillId="0" borderId="0" xfId="0" applyFont="1" applyBorder="1" applyAlignment="1" applyProtection="1">
      <alignment horizontal="left" vertical="center" wrapText="1"/>
    </xf>
    <xf numFmtId="164" fontId="13" fillId="0" borderId="0" xfId="0" applyFont="1" applyAlignment="1" applyProtection="1">
      <alignment horizontal="right" vertical="center"/>
    </xf>
    <xf numFmtId="164" fontId="11" fillId="0" borderId="21" xfId="0" applyFont="1" applyBorder="1" applyAlignment="1" applyProtection="1">
      <alignment horizontal="left" vertical="center"/>
    </xf>
    <xf numFmtId="164" fontId="13" fillId="3" borderId="28" xfId="0" applyFont="1" applyFill="1" applyBorder="1" applyAlignment="1" applyProtection="1">
      <alignment horizontal="center" vertical="center"/>
    </xf>
    <xf numFmtId="164" fontId="0" fillId="0" borderId="0" xfId="0" applyFill="1" applyAlignment="1" applyProtection="1">
      <alignment vertical="center"/>
    </xf>
    <xf numFmtId="164" fontId="13" fillId="0" borderId="0" xfId="0" applyFont="1" applyFill="1" applyAlignment="1" applyProtection="1">
      <alignment horizontal="right" vertical="center"/>
    </xf>
    <xf numFmtId="169" fontId="26" fillId="0" borderId="0" xfId="1" applyNumberFormat="1" applyFont="1" applyFill="1" applyAlignment="1" applyProtection="1">
      <alignment horizontal="left" vertical="center" wrapText="1"/>
    </xf>
    <xf numFmtId="169" fontId="30" fillId="0" borderId="0" xfId="1" applyNumberFormat="1" applyFont="1" applyFill="1" applyAlignment="1" applyProtection="1">
      <alignment horizontal="left" vertical="center" wrapText="1"/>
    </xf>
    <xf numFmtId="49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6" xfId="0" applyNumberFormat="1" applyFont="1" applyBorder="1" applyAlignment="1" applyProtection="1">
      <alignment horizontal="left" vertical="center" wrapText="1"/>
      <protection locked="0"/>
    </xf>
    <xf numFmtId="49" fontId="9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3" xfId="0" applyNumberFormat="1" applyFont="1" applyFill="1" applyBorder="1" applyAlignment="1" applyProtection="1">
      <alignment vertical="center" wrapText="1"/>
      <protection locked="0"/>
    </xf>
    <xf numFmtId="49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7" xfId="0" applyNumberFormat="1" applyFont="1" applyBorder="1" applyAlignment="1" applyProtection="1">
      <alignment horizontal="left" vertical="center" wrapText="1"/>
      <protection locked="0"/>
    </xf>
    <xf numFmtId="49" fontId="9" fillId="0" borderId="39" xfId="0" applyNumberFormat="1" applyFont="1" applyBorder="1" applyAlignment="1" applyProtection="1">
      <alignment horizontal="left" vertical="center" wrapText="1"/>
      <protection locked="0"/>
    </xf>
    <xf numFmtId="170" fontId="13" fillId="0" borderId="30" xfId="2" applyNumberFormat="1" applyFont="1" applyBorder="1" applyAlignment="1" applyProtection="1">
      <protection locked="0"/>
    </xf>
    <xf numFmtId="170" fontId="13" fillId="0" borderId="31" xfId="2" applyNumberFormat="1" applyFont="1" applyBorder="1" applyAlignment="1" applyProtection="1">
      <protection locked="0"/>
    </xf>
    <xf numFmtId="170" fontId="13" fillId="0" borderId="25" xfId="2" applyNumberFormat="1" applyFont="1" applyBorder="1" applyAlignment="1" applyProtection="1"/>
    <xf numFmtId="43" fontId="25" fillId="0" borderId="0" xfId="1" applyFont="1" applyAlignment="1" applyProtection="1">
      <alignment horizontal="center" vertical="center" wrapText="1"/>
    </xf>
    <xf numFmtId="166" fontId="9" fillId="0" borderId="18" xfId="2" applyNumberFormat="1" applyFont="1" applyBorder="1" applyAlignment="1" applyProtection="1">
      <alignment vertical="center"/>
    </xf>
    <xf numFmtId="166" fontId="9" fillId="0" borderId="19" xfId="2" applyNumberFormat="1" applyFont="1" applyBorder="1" applyAlignment="1" applyProtection="1">
      <alignment vertical="center"/>
    </xf>
    <xf numFmtId="166" fontId="13" fillId="6" borderId="1" xfId="2" applyNumberFormat="1" applyFont="1" applyFill="1" applyBorder="1" applyAlignment="1" applyProtection="1"/>
    <xf numFmtId="166" fontId="13" fillId="6" borderId="25" xfId="2" applyNumberFormat="1" applyFont="1" applyFill="1" applyBorder="1" applyAlignment="1" applyProtection="1">
      <protection locked="0"/>
    </xf>
    <xf numFmtId="169" fontId="0" fillId="0" borderId="0" xfId="1" applyNumberFormat="1" applyFont="1" applyProtection="1"/>
    <xf numFmtId="169" fontId="24" fillId="0" borderId="0" xfId="1" applyNumberFormat="1" applyFont="1" applyAlignment="1">
      <alignment horizontal="left" vertical="center" wrapText="1"/>
    </xf>
    <xf numFmtId="169" fontId="13" fillId="0" borderId="0" xfId="1" applyNumberFormat="1" applyFont="1"/>
    <xf numFmtId="169" fontId="24" fillId="0" borderId="0" xfId="1" applyNumberFormat="1" applyFont="1"/>
    <xf numFmtId="166" fontId="25" fillId="6" borderId="31" xfId="2" applyNumberFormat="1" applyFont="1" applyFill="1" applyBorder="1" applyAlignment="1" applyProtection="1">
      <alignment horizontal="center" vertical="center" wrapText="1"/>
    </xf>
    <xf numFmtId="164" fontId="13" fillId="0" borderId="0" xfId="0" applyFont="1" applyAlignment="1" applyProtection="1">
      <alignment horizontal="left" vertical="center" wrapText="1"/>
    </xf>
    <xf numFmtId="164" fontId="13" fillId="0" borderId="0" xfId="0" applyFont="1" applyBorder="1" applyAlignment="1" applyProtection="1">
      <alignment horizontal="left" vertical="center" wrapText="1"/>
    </xf>
    <xf numFmtId="169" fontId="26" fillId="0" borderId="0" xfId="1" applyNumberFormat="1" applyFont="1" applyAlignment="1" applyProtection="1">
      <alignment vertical="center" wrapText="1"/>
    </xf>
    <xf numFmtId="43" fontId="25" fillId="0" borderId="17" xfId="1" applyFont="1" applyBorder="1" applyAlignment="1" applyProtection="1">
      <alignment horizontal="center" vertical="center" wrapText="1"/>
    </xf>
    <xf numFmtId="170" fontId="32" fillId="6" borderId="26" xfId="2" applyNumberFormat="1" applyFont="1" applyFill="1" applyBorder="1" applyAlignment="1" applyProtection="1">
      <alignment horizontal="center" vertical="center" wrapText="1"/>
    </xf>
    <xf numFmtId="15" fontId="1" fillId="0" borderId="0" xfId="3" applyNumberFormat="1" applyFont="1"/>
    <xf numFmtId="164" fontId="26" fillId="0" borderId="0" xfId="0" applyFont="1" applyAlignment="1" applyProtection="1">
      <alignment horizontal="left" vertical="center" wrapText="1"/>
    </xf>
    <xf numFmtId="170" fontId="13" fillId="0" borderId="0" xfId="2" applyNumberFormat="1" applyFont="1" applyFill="1" applyAlignment="1" applyProtection="1">
      <alignment horizontal="center" vertical="center"/>
    </xf>
    <xf numFmtId="169" fontId="26" fillId="0" borderId="0" xfId="1" applyNumberFormat="1" applyFont="1" applyAlignment="1" applyProtection="1">
      <alignment horizontal="left" vertical="center" wrapText="1"/>
    </xf>
    <xf numFmtId="164" fontId="13" fillId="0" borderId="0" xfId="0" applyFont="1" applyAlignment="1" applyProtection="1">
      <alignment horizontal="right" vertical="center"/>
    </xf>
    <xf numFmtId="164" fontId="31" fillId="0" borderId="0" xfId="0" applyFont="1" applyAlignment="1" applyProtection="1">
      <alignment horizontal="center"/>
    </xf>
    <xf numFmtId="49" fontId="9" fillId="0" borderId="25" xfId="0" applyNumberFormat="1" applyFont="1" applyBorder="1" applyAlignment="1" applyProtection="1">
      <alignment horizontal="left" vertical="center" wrapText="1"/>
      <protection locked="0"/>
    </xf>
    <xf numFmtId="49" fontId="9" fillId="0" borderId="30" xfId="0" applyNumberFormat="1" applyFont="1" applyBorder="1" applyAlignment="1" applyProtection="1">
      <alignment horizontal="left" vertical="center" wrapText="1"/>
      <protection locked="0"/>
    </xf>
    <xf numFmtId="49" fontId="9" fillId="0" borderId="31" xfId="0" applyNumberFormat="1" applyFont="1" applyBorder="1" applyAlignment="1" applyProtection="1">
      <alignment horizontal="left" vertical="center" wrapText="1"/>
      <protection locked="0"/>
    </xf>
    <xf numFmtId="164" fontId="33" fillId="0" borderId="0" xfId="0" applyFont="1" applyAlignment="1">
      <alignment horizontal="center"/>
    </xf>
    <xf numFmtId="164" fontId="4" fillId="0" borderId="0" xfId="0" applyFont="1" applyAlignment="1">
      <alignment horizontal="left" vertical="center"/>
    </xf>
    <xf numFmtId="164" fontId="6" fillId="0" borderId="0" xfId="0" applyFont="1" applyAlignment="1">
      <alignment vertical="center"/>
    </xf>
    <xf numFmtId="164" fontId="4" fillId="0" borderId="0" xfId="0" quotePrefix="1" applyFont="1" applyAlignment="1">
      <alignment horizontal="right" vertical="center"/>
    </xf>
    <xf numFmtId="164" fontId="34" fillId="0" borderId="0" xfId="0" applyFont="1" applyBorder="1" applyAlignment="1">
      <alignment horizontal="center"/>
    </xf>
    <xf numFmtId="164" fontId="34" fillId="0" borderId="0" xfId="0" applyFont="1" applyBorder="1" applyAlignment="1"/>
    <xf numFmtId="164" fontId="34" fillId="0" borderId="0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31" fillId="0" borderId="0" xfId="0" applyFont="1" applyAlignment="1" applyProtection="1">
      <alignment vertical="center"/>
    </xf>
    <xf numFmtId="164" fontId="34" fillId="0" borderId="0" xfId="0" applyFont="1" applyBorder="1" applyAlignment="1">
      <alignment horizontal="center" vertical="center"/>
    </xf>
    <xf numFmtId="164" fontId="13" fillId="0" borderId="0" xfId="0" applyFont="1" applyAlignment="1" applyProtection="1">
      <alignment horizontal="right" vertical="center"/>
    </xf>
    <xf numFmtId="164" fontId="13" fillId="0" borderId="0" xfId="0" applyFont="1" applyAlignment="1" applyProtection="1">
      <alignment horizontal="left" vertical="center" wrapText="1"/>
    </xf>
    <xf numFmtId="164" fontId="13" fillId="0" borderId="0" xfId="0" applyFont="1" applyBorder="1" applyAlignment="1" applyProtection="1">
      <alignment horizontal="left" vertical="center" wrapText="1"/>
    </xf>
    <xf numFmtId="165" fontId="13" fillId="0" borderId="0" xfId="0" applyNumberFormat="1" applyFont="1" applyBorder="1" applyAlignment="1" applyProtection="1">
      <alignment horizontal="left" vertical="center"/>
    </xf>
    <xf numFmtId="164" fontId="6" fillId="0" borderId="0" xfId="0" applyFont="1" applyAlignment="1" applyProtection="1">
      <alignment horizontal="right" vertical="center"/>
    </xf>
    <xf numFmtId="170" fontId="13" fillId="3" borderId="11" xfId="2" applyNumberFormat="1" applyFont="1" applyFill="1" applyBorder="1" applyAlignment="1" applyProtection="1">
      <alignment vertical="center" wrapText="1"/>
    </xf>
    <xf numFmtId="164" fontId="24" fillId="0" borderId="0" xfId="0" applyFont="1" applyAlignment="1">
      <alignment horizontal="left" vertical="center" wrapText="1"/>
    </xf>
    <xf numFmtId="49" fontId="9" fillId="0" borderId="4" xfId="0" applyNumberFormat="1" applyFont="1" applyBorder="1" applyAlignment="1" applyProtection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/>
    </xf>
    <xf numFmtId="49" fontId="9" fillId="0" borderId="6" xfId="0" applyNumberFormat="1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</xf>
    <xf numFmtId="49" fontId="9" fillId="0" borderId="6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/>
    </xf>
    <xf numFmtId="49" fontId="9" fillId="7" borderId="44" xfId="0" applyNumberFormat="1" applyFont="1" applyFill="1" applyBorder="1" applyAlignment="1" applyProtection="1">
      <alignment horizontal="center" vertical="center"/>
    </xf>
    <xf numFmtId="166" fontId="13" fillId="2" borderId="18" xfId="2" applyNumberFormat="1" applyFont="1" applyFill="1" applyBorder="1" applyAlignment="1" applyProtection="1">
      <alignment vertical="center"/>
    </xf>
    <xf numFmtId="166" fontId="13" fillId="2" borderId="47" xfId="2" applyNumberFormat="1" applyFont="1" applyFill="1" applyBorder="1" applyAlignment="1" applyProtection="1">
      <alignment vertical="center"/>
    </xf>
    <xf numFmtId="164" fontId="24" fillId="0" borderId="0" xfId="0" applyFont="1"/>
    <xf numFmtId="166" fontId="25" fillId="2" borderId="49" xfId="2" applyNumberFormat="1" applyFont="1" applyFill="1" applyBorder="1" applyAlignment="1" applyProtection="1">
      <alignment horizontal="center" vertical="center" wrapText="1"/>
    </xf>
    <xf numFmtId="164" fontId="9" fillId="7" borderId="11" xfId="0" applyFont="1" applyFill="1" applyBorder="1" applyProtection="1"/>
    <xf numFmtId="49" fontId="9" fillId="7" borderId="48" xfId="0" applyNumberFormat="1" applyFont="1" applyFill="1" applyBorder="1" applyAlignment="1" applyProtection="1">
      <alignment horizontal="center" vertical="center"/>
    </xf>
    <xf numFmtId="166" fontId="13" fillId="2" borderId="24" xfId="2" applyNumberFormat="1" applyFont="1" applyFill="1" applyBorder="1" applyAlignment="1" applyProtection="1">
      <alignment vertical="center" wrapText="1"/>
    </xf>
    <xf numFmtId="169" fontId="26" fillId="0" borderId="0" xfId="1" applyNumberFormat="1" applyFont="1" applyAlignment="1" applyProtection="1">
      <alignment horizontal="left" vertical="center" wrapText="1"/>
    </xf>
    <xf numFmtId="0" fontId="29" fillId="0" borderId="16" xfId="0" applyNumberFormat="1" applyFont="1" applyFill="1" applyBorder="1" applyAlignment="1" applyProtection="1">
      <alignment horizontal="left" vertical="center"/>
    </xf>
    <xf numFmtId="173" fontId="29" fillId="0" borderId="16" xfId="0" applyNumberFormat="1" applyFont="1" applyFill="1" applyBorder="1" applyAlignment="1" applyProtection="1">
      <alignment horizontal="left" vertical="center"/>
    </xf>
    <xf numFmtId="164" fontId="13" fillId="0" borderId="16" xfId="0" applyFont="1" applyFill="1" applyBorder="1" applyAlignment="1" applyProtection="1">
      <alignment horizontal="left" vertical="center" wrapText="1"/>
    </xf>
    <xf numFmtId="164" fontId="13" fillId="0" borderId="0" xfId="0" applyFont="1" applyAlignment="1" applyProtection="1">
      <alignment horizontal="left" vertical="center" wrapText="1"/>
    </xf>
    <xf numFmtId="164" fontId="13" fillId="0" borderId="0" xfId="0" applyFont="1" applyBorder="1" applyAlignment="1" applyProtection="1">
      <alignment horizontal="left" vertical="center" wrapText="1"/>
    </xf>
    <xf numFmtId="164" fontId="13" fillId="0" borderId="16" xfId="0" applyFont="1" applyFill="1" applyBorder="1" applyAlignment="1" applyProtection="1">
      <alignment vertical="center" wrapText="1"/>
    </xf>
    <xf numFmtId="164" fontId="13" fillId="0" borderId="16" xfId="0" applyFont="1" applyFill="1" applyBorder="1" applyAlignment="1" applyProtection="1">
      <alignment horizontal="left" vertical="center"/>
    </xf>
    <xf numFmtId="164" fontId="37" fillId="0" borderId="0" xfId="0" applyFont="1" applyProtection="1">
      <protection locked="0"/>
    </xf>
    <xf numFmtId="164" fontId="0" fillId="0" borderId="0" xfId="0" applyFont="1" applyProtection="1">
      <protection locked="0"/>
    </xf>
    <xf numFmtId="164" fontId="13" fillId="0" borderId="0" xfId="0" applyFont="1" applyProtection="1">
      <protection locked="0"/>
    </xf>
    <xf numFmtId="164" fontId="13" fillId="0" borderId="0" xfId="0" applyFont="1" applyAlignment="1" applyProtection="1">
      <alignment horizontal="right"/>
      <protection locked="0"/>
    </xf>
    <xf numFmtId="0" fontId="9" fillId="0" borderId="2" xfId="0" applyNumberFormat="1" applyFont="1" applyBorder="1" applyAlignment="1" applyProtection="1">
      <alignment horizontal="left" wrapText="1"/>
      <protection locked="0"/>
    </xf>
    <xf numFmtId="164" fontId="13" fillId="0" borderId="0" xfId="0" applyFont="1" applyAlignment="1" applyProtection="1">
      <alignment wrapText="1"/>
      <protection locked="0"/>
    </xf>
    <xf numFmtId="164" fontId="4" fillId="0" borderId="3" xfId="0" applyFont="1" applyBorder="1" applyAlignment="1" applyProtection="1">
      <alignment horizontal="left"/>
      <protection locked="0"/>
    </xf>
    <xf numFmtId="164" fontId="6" fillId="0" borderId="0" xfId="0" applyFont="1" applyProtection="1">
      <protection locked="0"/>
    </xf>
    <xf numFmtId="164" fontId="4" fillId="0" borderId="0" xfId="0" applyFont="1" applyProtection="1">
      <protection locked="0"/>
    </xf>
    <xf numFmtId="164" fontId="34" fillId="0" borderId="0" xfId="0" applyFont="1" applyBorder="1" applyAlignment="1">
      <alignment horizontal="center" vertical="center"/>
    </xf>
    <xf numFmtId="164" fontId="31" fillId="0" borderId="0" xfId="0" applyFont="1" applyAlignment="1" applyProtection="1">
      <alignment horizontal="center" vertical="center"/>
    </xf>
    <xf numFmtId="164" fontId="13" fillId="0" borderId="0" xfId="0" applyFont="1" applyAlignment="1" applyProtection="1">
      <alignment horizontal="right" vertical="center"/>
    </xf>
    <xf numFmtId="164" fontId="0" fillId="0" borderId="0" xfId="0" applyAlignment="1" applyProtection="1">
      <alignment horizontal="center"/>
    </xf>
    <xf numFmtId="164" fontId="7" fillId="0" borderId="0" xfId="0" applyFont="1" applyAlignment="1" applyProtection="1">
      <alignment horizontal="left" vertical="center" wrapText="1"/>
    </xf>
    <xf numFmtId="0" fontId="22" fillId="4" borderId="0" xfId="0" applyNumberFormat="1" applyFont="1" applyFill="1" applyBorder="1" applyAlignment="1" applyProtection="1">
      <alignment horizontal="left" vertical="center"/>
      <protection locked="0"/>
    </xf>
    <xf numFmtId="164" fontId="13" fillId="4" borderId="0" xfId="0" applyFont="1" applyFill="1" applyBorder="1" applyAlignment="1" applyProtection="1">
      <alignment horizontal="left" vertical="center"/>
    </xf>
    <xf numFmtId="49" fontId="22" fillId="4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28" xfId="0" applyNumberFormat="1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9" fontId="6" fillId="0" borderId="22" xfId="0" applyNumberFormat="1" applyFont="1" applyBorder="1" applyAlignment="1" applyProtection="1">
      <alignment horizontal="left" vertical="center" wrapText="1"/>
    </xf>
    <xf numFmtId="170" fontId="13" fillId="0" borderId="0" xfId="2" applyNumberFormat="1" applyFont="1" applyFill="1" applyAlignment="1" applyProtection="1">
      <alignment horizontal="center" vertical="center"/>
    </xf>
    <xf numFmtId="170" fontId="13" fillId="4" borderId="0" xfId="2" applyNumberFormat="1" applyFont="1" applyFill="1" applyBorder="1" applyAlignment="1" applyProtection="1">
      <alignment horizontal="center" vertical="center"/>
      <protection locked="0"/>
    </xf>
    <xf numFmtId="169" fontId="26" fillId="0" borderId="0" xfId="1" applyNumberFormat="1" applyFont="1" applyAlignment="1" applyProtection="1">
      <alignment horizontal="left" vertical="center" wrapText="1"/>
    </xf>
    <xf numFmtId="164" fontId="11" fillId="0" borderId="0" xfId="0" applyFont="1" applyAlignment="1" applyProtection="1">
      <alignment horizontal="center" vertical="center"/>
    </xf>
    <xf numFmtId="164" fontId="31" fillId="0" borderId="0" xfId="0" applyFont="1" applyAlignment="1">
      <alignment horizontal="center" vertical="center"/>
    </xf>
    <xf numFmtId="168" fontId="13" fillId="0" borderId="0" xfId="0" applyNumberFormat="1" applyFont="1" applyBorder="1" applyAlignment="1" applyProtection="1">
      <alignment horizontal="left" vertical="center"/>
    </xf>
    <xf numFmtId="164" fontId="22" fillId="0" borderId="0" xfId="0" applyFont="1" applyAlignment="1" applyProtection="1">
      <alignment horizontal="left" vertical="center" wrapText="1"/>
    </xf>
    <xf numFmtId="164" fontId="11" fillId="0" borderId="21" xfId="0" applyFont="1" applyBorder="1" applyAlignment="1">
      <alignment horizontal="left" vertical="center"/>
    </xf>
    <xf numFmtId="164" fontId="11" fillId="0" borderId="17" xfId="0" applyFont="1" applyBorder="1" applyAlignment="1">
      <alignment horizontal="left" vertical="center"/>
    </xf>
    <xf numFmtId="164" fontId="11" fillId="0" borderId="32" xfId="0" applyFont="1" applyBorder="1" applyAlignment="1">
      <alignment horizontal="left" vertical="center"/>
    </xf>
    <xf numFmtId="164" fontId="12" fillId="0" borderId="16" xfId="0" applyFont="1" applyBorder="1" applyAlignment="1" applyProtection="1">
      <alignment horizontal="left"/>
      <protection locked="0"/>
    </xf>
    <xf numFmtId="164" fontId="11" fillId="0" borderId="21" xfId="0" applyFont="1" applyBorder="1" applyAlignment="1" applyProtection="1">
      <alignment horizontal="left" vertical="center"/>
    </xf>
    <xf numFmtId="164" fontId="11" fillId="0" borderId="17" xfId="0" applyFont="1" applyBorder="1" applyAlignment="1" applyProtection="1">
      <alignment horizontal="left" vertical="center"/>
    </xf>
    <xf numFmtId="164" fontId="11" fillId="0" borderId="32" xfId="0" applyFont="1" applyBorder="1" applyAlignment="1" applyProtection="1">
      <alignment horizontal="left" vertical="center"/>
    </xf>
    <xf numFmtId="164" fontId="11" fillId="0" borderId="23" xfId="0" applyFont="1" applyBorder="1" applyAlignment="1" applyProtection="1">
      <alignment horizontal="center"/>
    </xf>
    <xf numFmtId="164" fontId="11" fillId="0" borderId="33" xfId="0" applyFont="1" applyBorder="1" applyAlignment="1" applyProtection="1">
      <alignment horizontal="center"/>
    </xf>
    <xf numFmtId="164" fontId="12" fillId="0" borderId="10" xfId="0" applyFont="1" applyBorder="1" applyAlignment="1" applyProtection="1">
      <alignment horizontal="left"/>
    </xf>
    <xf numFmtId="164" fontId="12" fillId="0" borderId="0" xfId="0" applyFont="1" applyBorder="1" applyAlignment="1" applyProtection="1">
      <alignment horizontal="left"/>
    </xf>
    <xf numFmtId="164" fontId="9" fillId="0" borderId="14" xfId="0" applyFont="1" applyBorder="1" applyAlignment="1" applyProtection="1">
      <alignment horizontal="left" wrapText="1"/>
      <protection locked="0"/>
    </xf>
    <xf numFmtId="167" fontId="12" fillId="0" borderId="16" xfId="0" applyNumberFormat="1" applyFont="1" applyBorder="1" applyAlignment="1" applyProtection="1">
      <alignment horizontal="left"/>
      <protection locked="0"/>
    </xf>
    <xf numFmtId="167" fontId="12" fillId="0" borderId="34" xfId="0" applyNumberFormat="1" applyFont="1" applyBorder="1" applyAlignment="1" applyProtection="1">
      <alignment horizontal="left"/>
      <protection locked="0"/>
    </xf>
    <xf numFmtId="164" fontId="11" fillId="0" borderId="10" xfId="0" applyFont="1" applyBorder="1" applyAlignment="1">
      <alignment horizontal="left" vertical="center"/>
    </xf>
    <xf numFmtId="164" fontId="11" fillId="0" borderId="0" xfId="0" applyFont="1" applyBorder="1" applyAlignment="1">
      <alignment horizontal="left" vertical="center"/>
    </xf>
    <xf numFmtId="164" fontId="11" fillId="0" borderId="13" xfId="0" applyFont="1" applyBorder="1" applyAlignment="1">
      <alignment horizontal="left" vertical="center"/>
    </xf>
    <xf numFmtId="164" fontId="9" fillId="0" borderId="16" xfId="0" applyFont="1" applyBorder="1" applyAlignment="1" applyProtection="1">
      <alignment horizontal="left" wrapText="1"/>
      <protection locked="0"/>
    </xf>
    <xf numFmtId="164" fontId="15" fillId="0" borderId="0" xfId="0" applyFont="1" applyAlignment="1" applyProtection="1">
      <alignment horizontal="center"/>
    </xf>
    <xf numFmtId="164" fontId="12" fillId="0" borderId="34" xfId="0" applyFont="1" applyBorder="1" applyAlignment="1" applyProtection="1">
      <alignment horizontal="left"/>
      <protection locked="0"/>
    </xf>
    <xf numFmtId="164" fontId="12" fillId="0" borderId="20" xfId="0" applyFont="1" applyBorder="1" applyAlignment="1" applyProtection="1">
      <alignment horizontal="left"/>
    </xf>
    <xf numFmtId="164" fontId="12" fillId="0" borderId="29" xfId="0" applyFont="1" applyBorder="1" applyAlignment="1" applyProtection="1">
      <alignment horizontal="left"/>
    </xf>
    <xf numFmtId="164" fontId="13" fillId="6" borderId="25" xfId="0" applyFont="1" applyFill="1" applyBorder="1" applyAlignment="1" applyProtection="1">
      <alignment horizontal="center" vertical="center" wrapText="1"/>
    </xf>
    <xf numFmtId="164" fontId="13" fillId="6" borderId="27" xfId="0" applyFont="1" applyFill="1" applyBorder="1" applyAlignment="1" applyProtection="1">
      <alignment horizontal="center" vertical="center" wrapText="1"/>
    </xf>
    <xf numFmtId="164" fontId="13" fillId="6" borderId="21" xfId="0" applyFont="1" applyFill="1" applyBorder="1" applyAlignment="1" applyProtection="1">
      <alignment horizontal="center" vertical="center"/>
    </xf>
    <xf numFmtId="164" fontId="13" fillId="6" borderId="17" xfId="0" applyFont="1" applyFill="1" applyBorder="1" applyAlignment="1" applyProtection="1">
      <alignment horizontal="center" vertical="center"/>
    </xf>
    <xf numFmtId="164" fontId="13" fillId="6" borderId="10" xfId="0" applyFont="1" applyFill="1" applyBorder="1" applyAlignment="1" applyProtection="1">
      <alignment horizontal="center" vertical="center"/>
    </xf>
    <xf numFmtId="164" fontId="13" fillId="6" borderId="0" xfId="0" applyFont="1" applyFill="1" applyBorder="1" applyAlignment="1" applyProtection="1">
      <alignment horizontal="center" vertical="center"/>
    </xf>
    <xf numFmtId="164" fontId="13" fillId="6" borderId="21" xfId="0" applyFont="1" applyFill="1" applyBorder="1" applyAlignment="1" applyProtection="1">
      <alignment horizontal="center" vertical="center" wrapText="1"/>
    </xf>
    <xf numFmtId="164" fontId="13" fillId="6" borderId="10" xfId="0" applyFont="1" applyFill="1" applyBorder="1" applyAlignment="1" applyProtection="1">
      <alignment horizontal="center" vertical="center" wrapText="1"/>
    </xf>
    <xf numFmtId="164" fontId="13" fillId="6" borderId="11" xfId="0" applyFont="1" applyFill="1" applyBorder="1" applyAlignment="1" applyProtection="1">
      <alignment horizontal="center" vertical="center" wrapText="1"/>
    </xf>
    <xf numFmtId="164" fontId="13" fillId="6" borderId="28" xfId="0" applyFont="1" applyFill="1" applyBorder="1" applyAlignment="1" applyProtection="1">
      <alignment horizontal="right" vertical="center"/>
    </xf>
    <xf numFmtId="164" fontId="13" fillId="6" borderId="3" xfId="0" applyFont="1" applyFill="1" applyBorder="1" applyAlignment="1" applyProtection="1">
      <alignment horizontal="right" vertical="center"/>
    </xf>
    <xf numFmtId="49" fontId="11" fillId="0" borderId="25" xfId="0" applyNumberFormat="1" applyFont="1" applyBorder="1" applyAlignment="1" applyProtection="1">
      <alignment horizontal="center" vertical="center" wrapText="1"/>
    </xf>
    <xf numFmtId="49" fontId="11" fillId="0" borderId="30" xfId="0" applyNumberFormat="1" applyFont="1" applyBorder="1" applyAlignment="1" applyProtection="1">
      <alignment horizontal="center" vertical="center" wrapText="1"/>
    </xf>
    <xf numFmtId="49" fontId="11" fillId="0" borderId="31" xfId="0" applyNumberFormat="1" applyFont="1" applyBorder="1" applyAlignment="1" applyProtection="1">
      <alignment horizontal="center" vertical="center" wrapText="1"/>
    </xf>
    <xf numFmtId="164" fontId="13" fillId="6" borderId="21" xfId="0" applyFont="1" applyFill="1" applyBorder="1" applyAlignment="1" applyProtection="1">
      <alignment horizontal="right" vertical="center"/>
    </xf>
    <xf numFmtId="164" fontId="13" fillId="6" borderId="17" xfId="0" applyFont="1" applyFill="1" applyBorder="1" applyAlignment="1" applyProtection="1">
      <alignment horizontal="right" vertical="center"/>
    </xf>
    <xf numFmtId="164" fontId="13" fillId="6" borderId="32" xfId="0" applyFont="1" applyFill="1" applyBorder="1" applyAlignment="1" applyProtection="1">
      <alignment horizontal="right" vertical="center"/>
    </xf>
    <xf numFmtId="164" fontId="13" fillId="6" borderId="11" xfId="0" applyFont="1" applyFill="1" applyBorder="1" applyAlignment="1" applyProtection="1">
      <alignment horizontal="right" vertical="center"/>
    </xf>
    <xf numFmtId="164" fontId="13" fillId="6" borderId="2" xfId="0" applyFont="1" applyFill="1" applyBorder="1" applyAlignment="1" applyProtection="1">
      <alignment horizontal="right" vertical="center"/>
    </xf>
    <xf numFmtId="164" fontId="13" fillId="6" borderId="12" xfId="0" applyFont="1" applyFill="1" applyBorder="1" applyAlignment="1" applyProtection="1">
      <alignment horizontal="right" vertical="center"/>
    </xf>
    <xf numFmtId="164" fontId="13" fillId="0" borderId="40" xfId="0" applyFont="1" applyFill="1" applyBorder="1" applyAlignment="1" applyProtection="1">
      <alignment horizontal="left" vertical="center"/>
    </xf>
    <xf numFmtId="164" fontId="13" fillId="0" borderId="36" xfId="0" applyFont="1" applyFill="1" applyBorder="1" applyAlignment="1" applyProtection="1">
      <alignment horizontal="left" vertical="center"/>
    </xf>
    <xf numFmtId="164" fontId="13" fillId="0" borderId="41" xfId="0" applyFont="1" applyFill="1" applyBorder="1" applyAlignment="1" applyProtection="1">
      <alignment horizontal="left" vertical="center"/>
    </xf>
    <xf numFmtId="164" fontId="13" fillId="0" borderId="37" xfId="0" applyFont="1" applyFill="1" applyBorder="1" applyAlignment="1" applyProtection="1">
      <alignment horizontal="left" vertical="center"/>
    </xf>
    <xf numFmtId="164" fontId="13" fillId="0" borderId="0" xfId="0" applyFont="1" applyFill="1" applyBorder="1" applyAlignment="1" applyProtection="1">
      <alignment horizontal="left" vertical="center"/>
    </xf>
    <xf numFmtId="170" fontId="13" fillId="0" borderId="26" xfId="2" applyNumberFormat="1" applyFont="1" applyBorder="1" applyAlignment="1" applyProtection="1">
      <alignment horizontal="center"/>
      <protection locked="0"/>
    </xf>
    <xf numFmtId="170" fontId="13" fillId="0" borderId="31" xfId="2" applyNumberFormat="1" applyFont="1" applyBorder="1" applyAlignment="1" applyProtection="1">
      <alignment horizontal="center"/>
      <protection locked="0"/>
    </xf>
    <xf numFmtId="164" fontId="13" fillId="0" borderId="17" xfId="0" applyFont="1" applyFill="1" applyBorder="1" applyAlignment="1" applyProtection="1">
      <alignment horizontal="left" vertical="center"/>
    </xf>
    <xf numFmtId="170" fontId="13" fillId="0" borderId="30" xfId="2" applyNumberFormat="1" applyFont="1" applyBorder="1" applyAlignment="1" applyProtection="1">
      <alignment horizontal="center"/>
      <protection locked="0"/>
    </xf>
    <xf numFmtId="170" fontId="13" fillId="0" borderId="25" xfId="2" applyNumberFormat="1" applyFont="1" applyBorder="1" applyAlignment="1" applyProtection="1">
      <alignment horizontal="center"/>
      <protection locked="0"/>
    </xf>
    <xf numFmtId="170" fontId="13" fillId="0" borderId="27" xfId="2" applyNumberFormat="1" applyFont="1" applyBorder="1" applyAlignment="1" applyProtection="1">
      <alignment horizontal="center"/>
      <protection locked="0"/>
    </xf>
    <xf numFmtId="164" fontId="14" fillId="0" borderId="28" xfId="0" applyFont="1" applyBorder="1" applyAlignment="1" applyProtection="1">
      <alignment horizontal="right" vertical="center"/>
    </xf>
    <xf numFmtId="164" fontId="14" fillId="0" borderId="3" xfId="0" applyFont="1" applyBorder="1" applyAlignment="1" applyProtection="1">
      <alignment horizontal="right" vertical="center"/>
    </xf>
    <xf numFmtId="49" fontId="9" fillId="0" borderId="25" xfId="0" applyNumberFormat="1" applyFont="1" applyBorder="1" applyAlignment="1" applyProtection="1">
      <alignment horizontal="center" vertical="center" wrapText="1"/>
    </xf>
    <xf numFmtId="49" fontId="9" fillId="0" borderId="30" xfId="0" applyNumberFormat="1" applyFont="1" applyBorder="1" applyAlignment="1" applyProtection="1">
      <alignment horizontal="center" vertical="center" wrapText="1"/>
    </xf>
    <xf numFmtId="49" fontId="9" fillId="0" borderId="31" xfId="0" applyNumberFormat="1" applyFont="1" applyBorder="1" applyAlignment="1" applyProtection="1">
      <alignment horizontal="center" vertical="center" wrapText="1"/>
    </xf>
    <xf numFmtId="164" fontId="8" fillId="0" borderId="41" xfId="0" applyFont="1" applyFill="1" applyBorder="1" applyAlignment="1" applyProtection="1">
      <alignment horizontal="left" vertical="center"/>
    </xf>
    <xf numFmtId="164" fontId="8" fillId="0" borderId="37" xfId="0" applyFont="1" applyFill="1" applyBorder="1" applyAlignment="1" applyProtection="1">
      <alignment horizontal="left" vertical="center"/>
    </xf>
    <xf numFmtId="170" fontId="13" fillId="0" borderId="30" xfId="2" applyNumberFormat="1" applyFont="1" applyBorder="1" applyAlignment="1" applyProtection="1">
      <alignment horizontal="center"/>
    </xf>
    <xf numFmtId="170" fontId="13" fillId="0" borderId="27" xfId="2" applyNumberFormat="1" applyFont="1" applyBorder="1" applyAlignment="1" applyProtection="1">
      <alignment horizontal="center"/>
    </xf>
    <xf numFmtId="164" fontId="8" fillId="0" borderId="0" xfId="0" applyFont="1" applyFill="1" applyBorder="1" applyAlignment="1" applyProtection="1">
      <alignment horizontal="left" vertical="center"/>
    </xf>
    <xf numFmtId="170" fontId="13" fillId="0" borderId="31" xfId="2" applyNumberFormat="1" applyFont="1" applyBorder="1" applyAlignment="1" applyProtection="1">
      <alignment horizontal="center"/>
    </xf>
    <xf numFmtId="164" fontId="8" fillId="0" borderId="40" xfId="0" applyFont="1" applyFill="1" applyBorder="1" applyAlignment="1" applyProtection="1">
      <alignment horizontal="left" vertical="center"/>
    </xf>
    <xf numFmtId="164" fontId="8" fillId="0" borderId="36" xfId="0" applyFont="1" applyFill="1" applyBorder="1" applyAlignment="1" applyProtection="1">
      <alignment horizontal="left" vertical="center"/>
    </xf>
    <xf numFmtId="170" fontId="13" fillId="0" borderId="25" xfId="2" applyNumberFormat="1" applyFont="1" applyBorder="1" applyAlignment="1" applyProtection="1">
      <alignment horizontal="center"/>
    </xf>
    <xf numFmtId="164" fontId="8" fillId="0" borderId="17" xfId="0" applyFont="1" applyFill="1" applyBorder="1" applyAlignment="1" applyProtection="1">
      <alignment horizontal="left" vertical="center"/>
    </xf>
    <xf numFmtId="170" fontId="13" fillId="0" borderId="26" xfId="2" applyNumberFormat="1" applyFont="1" applyBorder="1" applyAlignment="1" applyProtection="1">
      <alignment horizontal="center"/>
    </xf>
    <xf numFmtId="164" fontId="4" fillId="3" borderId="21" xfId="0" applyFont="1" applyFill="1" applyBorder="1" applyAlignment="1" applyProtection="1">
      <alignment horizontal="center" vertical="center" wrapText="1"/>
    </xf>
    <xf numFmtId="164" fontId="4" fillId="3" borderId="11" xfId="0" applyFont="1" applyFill="1" applyBorder="1" applyAlignment="1" applyProtection="1">
      <alignment horizontal="center" vertical="center" wrapText="1"/>
    </xf>
    <xf numFmtId="164" fontId="4" fillId="3" borderId="21" xfId="0" applyFont="1" applyFill="1" applyBorder="1" applyAlignment="1" applyProtection="1">
      <alignment horizontal="center" vertical="center"/>
    </xf>
    <xf numFmtId="164" fontId="4" fillId="3" borderId="17" xfId="0" applyFont="1" applyFill="1" applyBorder="1" applyAlignment="1" applyProtection="1">
      <alignment horizontal="center" vertical="center"/>
    </xf>
    <xf numFmtId="164" fontId="4" fillId="3" borderId="10" xfId="0" applyFont="1" applyFill="1" applyBorder="1" applyAlignment="1" applyProtection="1">
      <alignment horizontal="center" vertical="center"/>
    </xf>
    <xf numFmtId="164" fontId="4" fillId="3" borderId="0" xfId="0" applyFont="1" applyFill="1" applyBorder="1" applyAlignment="1" applyProtection="1">
      <alignment horizontal="center" vertical="center"/>
    </xf>
    <xf numFmtId="164" fontId="6" fillId="0" borderId="3" xfId="0" applyFont="1" applyBorder="1" applyAlignment="1" applyProtection="1">
      <alignment horizontal="center"/>
      <protection locked="0"/>
    </xf>
    <xf numFmtId="164" fontId="35" fillId="0" borderId="0" xfId="0" applyFont="1" applyAlignment="1">
      <alignment horizontal="center" vertical="center"/>
    </xf>
    <xf numFmtId="0" fontId="9" fillId="0" borderId="2" xfId="0" applyNumberFormat="1" applyFont="1" applyBorder="1" applyAlignment="1" applyProtection="1">
      <alignment horizontal="left" wrapText="1"/>
      <protection locked="0"/>
    </xf>
    <xf numFmtId="164" fontId="13" fillId="7" borderId="42" xfId="0" applyFont="1" applyFill="1" applyBorder="1" applyAlignment="1" applyProtection="1">
      <alignment horizontal="right" vertical="center"/>
    </xf>
    <xf numFmtId="164" fontId="13" fillId="7" borderId="20" xfId="0" applyFont="1" applyFill="1" applyBorder="1" applyAlignment="1" applyProtection="1">
      <alignment horizontal="right" vertical="center"/>
    </xf>
    <xf numFmtId="164" fontId="13" fillId="7" borderId="43" xfId="0" applyFont="1" applyFill="1" applyBorder="1" applyAlignment="1" applyProtection="1">
      <alignment horizontal="right" vertical="center"/>
    </xf>
    <xf numFmtId="164" fontId="13" fillId="7" borderId="38" xfId="0" applyFont="1" applyFill="1" applyBorder="1" applyAlignment="1" applyProtection="1">
      <alignment horizontal="right" vertical="center"/>
    </xf>
    <xf numFmtId="164" fontId="13" fillId="7" borderId="23" xfId="0" applyFont="1" applyFill="1" applyBorder="1" applyAlignment="1" applyProtection="1">
      <alignment horizontal="right" vertical="center"/>
    </xf>
    <xf numFmtId="164" fontId="13" fillId="7" borderId="45" xfId="0" applyFont="1" applyFill="1" applyBorder="1" applyAlignment="1" applyProtection="1">
      <alignment horizontal="right" vertical="center"/>
    </xf>
    <xf numFmtId="164" fontId="13" fillId="7" borderId="11" xfId="0" applyFont="1" applyFill="1" applyBorder="1" applyAlignment="1" applyProtection="1">
      <alignment horizontal="right" vertical="center"/>
    </xf>
    <xf numFmtId="164" fontId="13" fillId="7" borderId="2" xfId="0" applyFont="1" applyFill="1" applyBorder="1" applyAlignment="1" applyProtection="1">
      <alignment horizontal="right" vertical="center"/>
    </xf>
    <xf numFmtId="164" fontId="13" fillId="7" borderId="35" xfId="0" applyFont="1" applyFill="1" applyBorder="1" applyAlignment="1" applyProtection="1">
      <alignment horizontal="right" vertical="center"/>
    </xf>
    <xf numFmtId="49" fontId="9" fillId="7" borderId="46" xfId="0" applyNumberFormat="1" applyFont="1" applyFill="1" applyBorder="1" applyAlignment="1" applyProtection="1">
      <alignment horizontal="center" vertical="center"/>
    </xf>
    <xf numFmtId="49" fontId="9" fillId="7" borderId="48" xfId="0" applyNumberFormat="1" applyFont="1" applyFill="1" applyBorder="1" applyAlignment="1" applyProtection="1">
      <alignment horizontal="center" vertical="center"/>
    </xf>
    <xf numFmtId="164" fontId="4" fillId="3" borderId="25" xfId="0" applyFont="1" applyFill="1" applyBorder="1" applyAlignment="1" applyProtection="1">
      <alignment horizontal="center" vertical="center" wrapText="1"/>
    </xf>
    <xf numFmtId="164" fontId="4" fillId="3" borderId="30" xfId="0" applyFont="1" applyFill="1" applyBorder="1" applyAlignment="1" applyProtection="1">
      <alignment horizontal="center" vertical="center" wrapText="1"/>
    </xf>
    <xf numFmtId="164" fontId="4" fillId="3" borderId="31" xfId="0" applyFont="1" applyFill="1" applyBorder="1" applyAlignment="1" applyProtection="1">
      <alignment horizontal="center" vertical="center" wrapText="1"/>
    </xf>
    <xf numFmtId="164" fontId="4" fillId="3" borderId="32" xfId="0" applyFont="1" applyFill="1" applyBorder="1" applyAlignment="1" applyProtection="1">
      <alignment horizontal="center" vertical="center"/>
    </xf>
    <xf numFmtId="164" fontId="4" fillId="3" borderId="13" xfId="0" applyFont="1" applyFill="1" applyBorder="1" applyAlignment="1" applyProtection="1">
      <alignment horizontal="center" vertical="center"/>
    </xf>
    <xf numFmtId="164" fontId="4" fillId="3" borderId="11" xfId="0" applyFont="1" applyFill="1" applyBorder="1" applyAlignment="1" applyProtection="1">
      <alignment horizontal="center" vertical="center"/>
    </xf>
    <xf numFmtId="164" fontId="4" fillId="3" borderId="12" xfId="0" applyFont="1" applyFill="1" applyBorder="1" applyAlignment="1" applyProtection="1">
      <alignment horizontal="center" vertical="center"/>
    </xf>
    <xf numFmtId="164" fontId="4" fillId="3" borderId="25" xfId="0" applyFont="1" applyFill="1" applyBorder="1" applyAlignment="1" applyProtection="1">
      <alignment horizontal="center" vertical="center"/>
    </xf>
    <xf numFmtId="164" fontId="4" fillId="3" borderId="30" xfId="0" applyFont="1" applyFill="1" applyBorder="1" applyAlignment="1" applyProtection="1">
      <alignment horizontal="center" vertical="center"/>
    </xf>
    <xf numFmtId="164" fontId="4" fillId="3" borderId="31" xfId="0" applyFont="1" applyFill="1" applyBorder="1" applyAlignment="1" applyProtection="1">
      <alignment horizontal="center" vertical="center"/>
    </xf>
    <xf numFmtId="164" fontId="13" fillId="3" borderId="25" xfId="0" applyFont="1" applyFill="1" applyBorder="1" applyAlignment="1" applyProtection="1">
      <alignment horizontal="center" vertical="center" wrapText="1"/>
    </xf>
    <xf numFmtId="164" fontId="13" fillId="3" borderId="31" xfId="0" applyFont="1" applyFill="1" applyBorder="1" applyAlignment="1" applyProtection="1">
      <alignment horizontal="center" vertical="center" wrapText="1"/>
    </xf>
    <xf numFmtId="164" fontId="9" fillId="0" borderId="0" xfId="0" applyFont="1" applyAlignment="1" applyProtection="1">
      <alignment horizontal="left" vertical="center" wrapText="1"/>
    </xf>
    <xf numFmtId="164" fontId="9" fillId="0" borderId="9" xfId="0" applyFont="1" applyBorder="1" applyAlignment="1" applyProtection="1">
      <alignment horizontal="left" vertical="center"/>
    </xf>
    <xf numFmtId="164" fontId="9" fillId="0" borderId="5" xfId="0" applyFont="1" applyBorder="1" applyAlignment="1" applyProtection="1">
      <alignment horizontal="left" vertical="center"/>
    </xf>
    <xf numFmtId="164" fontId="6" fillId="0" borderId="0" xfId="0" applyFont="1" applyAlignment="1" applyProtection="1">
      <alignment horizontal="left" vertical="center"/>
    </xf>
    <xf numFmtId="164" fontId="9" fillId="0" borderId="7" xfId="0" applyFont="1" applyBorder="1" applyAlignment="1" applyProtection="1">
      <alignment horizontal="left" vertical="center"/>
    </xf>
    <xf numFmtId="164" fontId="34" fillId="0" borderId="0" xfId="0" applyFont="1" applyAlignment="1">
      <alignment horizontal="center" vertical="center"/>
    </xf>
    <xf numFmtId="49" fontId="13" fillId="0" borderId="25" xfId="0" applyNumberFormat="1" applyFont="1" applyBorder="1" applyAlignment="1" applyProtection="1">
      <alignment horizontal="center" vertical="center"/>
      <protection locked="0"/>
    </xf>
    <xf numFmtId="49" fontId="13" fillId="0" borderId="30" xfId="0" applyNumberFormat="1" applyFont="1" applyBorder="1" applyAlignment="1" applyProtection="1">
      <alignment horizontal="center" vertical="center"/>
      <protection locked="0"/>
    </xf>
    <xf numFmtId="49" fontId="13" fillId="0" borderId="31" xfId="0" applyNumberFormat="1" applyFont="1" applyBorder="1" applyAlignment="1" applyProtection="1">
      <alignment horizontal="center" vertical="center"/>
      <protection locked="0"/>
    </xf>
    <xf numFmtId="49" fontId="9" fillId="0" borderId="21" xfId="0" applyNumberFormat="1" applyFont="1" applyBorder="1" applyAlignment="1" applyProtection="1">
      <alignment horizontal="left" vertical="center" wrapText="1"/>
      <protection locked="0"/>
    </xf>
    <xf numFmtId="49" fontId="9" fillId="0" borderId="17" xfId="0" applyNumberFormat="1" applyFont="1" applyBorder="1" applyAlignment="1" applyProtection="1">
      <alignment horizontal="left" vertical="center" wrapText="1"/>
      <protection locked="0"/>
    </xf>
    <xf numFmtId="49" fontId="9" fillId="0" borderId="32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1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25" xfId="0" applyNumberFormat="1" applyFont="1" applyBorder="1" applyAlignment="1" applyProtection="1">
      <alignment horizontal="left" vertical="center" wrapText="1"/>
      <protection locked="0"/>
    </xf>
    <xf numFmtId="49" fontId="9" fillId="0" borderId="30" xfId="0" applyNumberFormat="1" applyFont="1" applyBorder="1" applyAlignment="1" applyProtection="1">
      <alignment horizontal="left" vertical="center" wrapText="1"/>
      <protection locked="0"/>
    </xf>
    <xf numFmtId="49" fontId="9" fillId="0" borderId="31" xfId="0" applyNumberFormat="1" applyFont="1" applyBorder="1" applyAlignment="1" applyProtection="1">
      <alignment horizontal="left" vertical="center" wrapText="1"/>
      <protection locked="0"/>
    </xf>
    <xf numFmtId="0" fontId="9" fillId="0" borderId="11" xfId="0" applyNumberFormat="1" applyFont="1" applyBorder="1" applyAlignment="1" applyProtection="1">
      <alignment horizontal="left" vertical="center" wrapText="1"/>
      <protection locked="0"/>
    </xf>
    <xf numFmtId="0" fontId="9" fillId="0" borderId="2" xfId="0" applyNumberFormat="1" applyFont="1" applyBorder="1" applyAlignment="1" applyProtection="1">
      <alignment horizontal="left" vertical="center" wrapText="1"/>
      <protection locked="0"/>
    </xf>
    <xf numFmtId="0" fontId="9" fillId="0" borderId="12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NumberFormat="1" applyFont="1" applyBorder="1" applyAlignment="1" applyProtection="1">
      <alignment horizontal="left" vertical="center" wrapText="1"/>
    </xf>
    <xf numFmtId="0" fontId="13" fillId="0" borderId="13" xfId="0" applyNumberFormat="1" applyFont="1" applyBorder="1" applyAlignment="1" applyProtection="1">
      <alignment horizontal="left" vertical="center" wrapText="1"/>
    </xf>
    <xf numFmtId="164" fontId="13" fillId="3" borderId="28" xfId="0" applyFont="1" applyFill="1" applyBorder="1" applyAlignment="1" applyProtection="1">
      <alignment horizontal="center" vertical="center"/>
    </xf>
    <xf numFmtId="164" fontId="13" fillId="3" borderId="3" xfId="0" applyFont="1" applyFill="1" applyBorder="1" applyAlignment="1" applyProtection="1">
      <alignment horizontal="center" vertical="center"/>
    </xf>
    <xf numFmtId="164" fontId="13" fillId="3" borderId="22" xfId="0" applyFont="1" applyFill="1" applyBorder="1" applyAlignment="1" applyProtection="1">
      <alignment horizontal="center" vertical="center"/>
    </xf>
    <xf numFmtId="164" fontId="7" fillId="0" borderId="0" xfId="0" applyFont="1" applyAlignment="1" applyProtection="1">
      <alignment horizontal="center"/>
    </xf>
    <xf numFmtId="164" fontId="13" fillId="0" borderId="0" xfId="0" applyFont="1" applyAlignment="1" applyProtection="1">
      <alignment horizontal="left" vertical="center" wrapText="1"/>
    </xf>
    <xf numFmtId="164" fontId="13" fillId="0" borderId="0" xfId="0" applyFont="1" applyBorder="1" applyAlignment="1" applyProtection="1">
      <alignment horizontal="left" vertical="center" wrapText="1"/>
    </xf>
    <xf numFmtId="164" fontId="9" fillId="0" borderId="11" xfId="0" applyFont="1" applyBorder="1" applyAlignment="1" applyProtection="1">
      <alignment horizontal="left" vertical="center" wrapText="1"/>
      <protection locked="0"/>
    </xf>
    <xf numFmtId="164" fontId="9" fillId="0" borderId="2" xfId="0" applyFont="1" applyBorder="1" applyAlignment="1" applyProtection="1">
      <alignment horizontal="left" vertical="center" wrapText="1"/>
      <protection locked="0"/>
    </xf>
    <xf numFmtId="164" fontId="9" fillId="0" borderId="12" xfId="0" applyFont="1" applyBorder="1" applyAlignment="1" applyProtection="1">
      <alignment horizontal="left" vertical="center" wrapText="1"/>
      <protection locked="0"/>
    </xf>
  </cellXfs>
  <cellStyles count="13">
    <cellStyle name="Comma" xfId="1" builtinId="3"/>
    <cellStyle name="Currency" xfId="2" builtinId="4"/>
    <cellStyle name="Normal" xfId="0" builtinId="0"/>
    <cellStyle name="Normal 2" xfId="3"/>
    <cellStyle name="Normal 2 2" xfId="4"/>
    <cellStyle name="Normal 2 2 2" xfId="9"/>
    <cellStyle name="Normal 2 3" xfId="7"/>
    <cellStyle name="Normal 2 3 2" xfId="10"/>
    <cellStyle name="Normal 2 4" xfId="8"/>
    <cellStyle name="Normal 3" xfId="5"/>
    <cellStyle name="Normal 3 2" xfId="6"/>
    <cellStyle name="Normal 3 2 2" xfId="11"/>
    <cellStyle name="Normal 3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4</xdr:row>
      <xdr:rowOff>87630</xdr:rowOff>
    </xdr:from>
    <xdr:to>
      <xdr:col>9</xdr:col>
      <xdr:colOff>2476500</xdr:colOff>
      <xdr:row>5</xdr:row>
      <xdr:rowOff>116205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96240" y="217170"/>
          <a:ext cx="6347460" cy="1141095"/>
        </a:xfrm>
        <a:prstGeom prst="ribbon">
          <a:avLst>
            <a:gd name="adj1" fmla="val 12500"/>
            <a:gd name="adj2" fmla="val 50000"/>
          </a:avLst>
        </a:prstGeom>
        <a:solidFill>
          <a:srgbClr val="CCFFFF"/>
        </a:solidFill>
        <a:ln w="1587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DO FIRST</a:t>
          </a: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FILL-IN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75273</xdr:colOff>
      <xdr:row>4</xdr:row>
      <xdr:rowOff>60775</xdr:rowOff>
    </xdr:from>
    <xdr:ext cx="184731" cy="937629"/>
    <xdr:sp macro="" textlink="">
      <xdr:nvSpPr>
        <xdr:cNvPr id="3" name="Rectangle 2"/>
        <xdr:cNvSpPr/>
      </xdr:nvSpPr>
      <xdr:spPr>
        <a:xfrm>
          <a:off x="1225893" y="441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</xdr:row>
      <xdr:rowOff>60775</xdr:rowOff>
    </xdr:from>
    <xdr:ext cx="184731" cy="937629"/>
    <xdr:sp macro="" textlink="">
      <xdr:nvSpPr>
        <xdr:cNvPr id="2" name="Rectangle 1"/>
        <xdr:cNvSpPr/>
      </xdr:nvSpPr>
      <xdr:spPr>
        <a:xfrm>
          <a:off x="4892040" y="441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75273</xdr:colOff>
      <xdr:row>4</xdr:row>
      <xdr:rowOff>60775</xdr:rowOff>
    </xdr:from>
    <xdr:ext cx="184731" cy="937629"/>
    <xdr:sp macro="" textlink="">
      <xdr:nvSpPr>
        <xdr:cNvPr id="3" name="Rectangle 2"/>
        <xdr:cNvSpPr/>
      </xdr:nvSpPr>
      <xdr:spPr>
        <a:xfrm>
          <a:off x="1225893" y="441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12"/>
  <sheetViews>
    <sheetView workbookViewId="0">
      <selection activeCell="A13" sqref="A13"/>
    </sheetView>
  </sheetViews>
  <sheetFormatPr defaultColWidth="9.1640625" defaultRowHeight="15" x14ac:dyDescent="0.25"/>
  <cols>
    <col min="1" max="1" width="27.1640625" style="7" bestFit="1" customWidth="1"/>
    <col min="2" max="2" width="9.1640625" style="7"/>
    <col min="3" max="3" width="29.83203125" style="7" customWidth="1"/>
    <col min="4" max="16384" width="9.1640625" style="7"/>
  </cols>
  <sheetData>
    <row r="1" spans="1:3" x14ac:dyDescent="0.25">
      <c r="A1" s="7">
        <f>'Do First'!D11</f>
        <v>0</v>
      </c>
    </row>
    <row r="3" spans="1:3" x14ac:dyDescent="0.25">
      <c r="A3" s="7" t="e">
        <f>IF(VLOOKUP(A$1,'Dropdown List'!$A:$K,2,0)=0,"",VLOOKUP(A$1,'Dropdown List'!$A:$K,2,0))</f>
        <v>#N/A</v>
      </c>
      <c r="C3" s="30"/>
    </row>
    <row r="4" spans="1:3" x14ac:dyDescent="0.25">
      <c r="A4" s="7" t="e">
        <f>IF(VLOOKUP(A$1,'Dropdown List'!$A:$K,3,0)=0,"",VLOOKUP(A$1,'Dropdown List'!$A:$K,3,0))</f>
        <v>#N/A</v>
      </c>
      <c r="C4" s="30"/>
    </row>
    <row r="5" spans="1:3" x14ac:dyDescent="0.25">
      <c r="A5" s="7" t="e">
        <f>IF(VLOOKUP(A$1,'Dropdown List'!$A:$K,4,0)=0,"",VLOOKUP(A$1,'Dropdown List'!$A:$K,4,0))</f>
        <v>#N/A</v>
      </c>
    </row>
    <row r="6" spans="1:3" x14ac:dyDescent="0.25">
      <c r="A6" s="7" t="e">
        <f>IF(VLOOKUP(A$1,'Dropdown List'!$A:$K,5,0)=0,"",VLOOKUP(A$1,'Dropdown List'!$A:$K,5,0))</f>
        <v>#N/A</v>
      </c>
    </row>
    <row r="7" spans="1:3" x14ac:dyDescent="0.25">
      <c r="A7" s="7" t="e">
        <f>IF(VLOOKUP(A$1,'Dropdown List'!$A:$K,6,0)=0,"",VLOOKUP(A$1,'Dropdown List'!$A:$K,6,0))</f>
        <v>#N/A</v>
      </c>
    </row>
    <row r="8" spans="1:3" x14ac:dyDescent="0.25">
      <c r="A8" s="7" t="e">
        <f>IF(VLOOKUP(A$1,'Dropdown List'!$A:$K,7,0)=0,"",VLOOKUP(A$1,'Dropdown List'!$A:$K,7,0))</f>
        <v>#N/A</v>
      </c>
    </row>
    <row r="9" spans="1:3" x14ac:dyDescent="0.25">
      <c r="A9" s="7" t="e">
        <f>IF(VLOOKUP(A$1,'Dropdown List'!$A:$K,8,0)=0,"",VLOOKUP(A$1,'Dropdown List'!$A:$K,8,0))</f>
        <v>#N/A</v>
      </c>
    </row>
    <row r="10" spans="1:3" x14ac:dyDescent="0.25">
      <c r="A10" s="7" t="e">
        <f>IF(VLOOKUP(A$1,'Dropdown List'!$A:$K,9,0)=0,"",VLOOKUP(A$1,'Dropdown List'!$A:$K,9,0))</f>
        <v>#N/A</v>
      </c>
    </row>
    <row r="11" spans="1:3" x14ac:dyDescent="0.25">
      <c r="A11" s="7" t="e">
        <f>IF(VLOOKUP(A$1,'Dropdown List'!$A:$K,10,0)=0,"",VLOOKUP(A$1,'Dropdown List'!$A:$K,10,0))</f>
        <v>#N/A</v>
      </c>
    </row>
    <row r="12" spans="1:3" x14ac:dyDescent="0.25">
      <c r="A12" s="7" t="e">
        <f>IF(VLOOKUP(A$1,'Dropdown List'!$A:$K,11,0)=0,"",VLOOKUP(A$1,'Dropdown List'!$A:$K,11,0))</f>
        <v>#N/A</v>
      </c>
    </row>
  </sheetData>
  <sheetProtection password="89C2" sheet="1" objects="1" scenarios="1" selectLockedCells="1" selectUnlockedCells="1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7" tint="0.59999389629810485"/>
  </sheetPr>
  <dimension ref="A1:H113"/>
  <sheetViews>
    <sheetView zoomScale="87" zoomScaleNormal="87" workbookViewId="0">
      <selection activeCell="A13" sqref="A13:H13"/>
    </sheetView>
  </sheetViews>
  <sheetFormatPr defaultColWidth="9.1640625" defaultRowHeight="11.25" x14ac:dyDescent="0.2"/>
  <cols>
    <col min="1" max="1" width="7" style="5" customWidth="1"/>
    <col min="2" max="2" width="18.6640625" style="5" customWidth="1"/>
    <col min="3" max="3" width="10.6640625" style="5" customWidth="1"/>
    <col min="4" max="4" width="2.6640625" style="5" customWidth="1"/>
    <col min="5" max="5" width="44.6640625" style="5" customWidth="1"/>
    <col min="6" max="6" width="74.6640625" style="5" customWidth="1"/>
    <col min="7" max="7" width="25.6640625" style="5" customWidth="1"/>
    <col min="8" max="8" width="28.6640625" style="5" customWidth="1"/>
    <col min="9" max="9" width="17.5" style="5" customWidth="1"/>
    <col min="10" max="10" width="27.83203125" style="5" customWidth="1"/>
    <col min="11" max="16384" width="9.1640625" style="5"/>
  </cols>
  <sheetData>
    <row r="1" spans="1:8" s="198" customFormat="1" ht="18" x14ac:dyDescent="0.2">
      <c r="A1" s="364" t="s">
        <v>409</v>
      </c>
      <c r="B1" s="364"/>
      <c r="C1" s="364"/>
      <c r="D1" s="364"/>
      <c r="E1" s="364"/>
      <c r="F1" s="364"/>
      <c r="G1" s="364"/>
      <c r="H1" s="364"/>
    </row>
    <row r="2" spans="1:8" ht="3" customHeight="1" x14ac:dyDescent="0.25">
      <c r="A2" s="191"/>
      <c r="B2" s="191"/>
      <c r="C2" s="191"/>
      <c r="D2" s="191"/>
      <c r="E2" s="191"/>
      <c r="F2" s="191"/>
      <c r="G2" s="191"/>
      <c r="H2" s="191"/>
    </row>
    <row r="3" spans="1:8" ht="15" x14ac:dyDescent="0.2">
      <c r="A3" s="255" t="s">
        <v>403</v>
      </c>
      <c r="B3" s="255"/>
      <c r="C3" s="255"/>
      <c r="D3" s="255"/>
      <c r="E3" s="255"/>
      <c r="F3" s="255"/>
      <c r="G3" s="255"/>
      <c r="H3" s="255"/>
    </row>
    <row r="4" spans="1:8" ht="48.75" customHeight="1" x14ac:dyDescent="0.2">
      <c r="A4" s="16"/>
      <c r="B4" s="16"/>
      <c r="C4" s="16"/>
      <c r="D4" s="16"/>
      <c r="E4" s="16"/>
      <c r="F4" s="99" t="s">
        <v>306</v>
      </c>
      <c r="G4" s="389" t="str">
        <f>'Contact Page'!D4</f>
        <v>CAI - Pre-Apprenticeship and Enhanced OJT</v>
      </c>
      <c r="H4" s="389"/>
    </row>
    <row r="5" spans="1:8" ht="30" customHeight="1" x14ac:dyDescent="0.2">
      <c r="A5" s="17"/>
      <c r="B5" s="17"/>
      <c r="C5" s="17"/>
      <c r="D5" s="17"/>
      <c r="E5" s="17"/>
      <c r="F5" s="143" t="s">
        <v>10</v>
      </c>
      <c r="G5" s="390">
        <f>'Budget Detail Sheet'!D5</f>
        <v>0</v>
      </c>
      <c r="H5" s="390"/>
    </row>
    <row r="6" spans="1:8" ht="30" customHeight="1" x14ac:dyDescent="0.2">
      <c r="A6" s="17"/>
      <c r="B6" s="17"/>
      <c r="C6" s="17"/>
      <c r="D6" s="17"/>
      <c r="E6" s="17"/>
      <c r="F6" s="143" t="s">
        <v>11</v>
      </c>
      <c r="G6" s="390">
        <f>'Budget Detail Sheet'!D6</f>
        <v>0</v>
      </c>
      <c r="H6" s="390"/>
    </row>
    <row r="7" spans="1:8" ht="19.899999999999999" customHeight="1" x14ac:dyDescent="0.2">
      <c r="A7" s="17"/>
      <c r="B7" s="17"/>
      <c r="C7" s="17"/>
      <c r="D7" s="17"/>
      <c r="E7" s="17"/>
      <c r="F7" s="143" t="str">
        <f>'Contact Page'!C6</f>
        <v>RFA NUMBER:</v>
      </c>
      <c r="G7" s="108" t="str">
        <f>'Budget Detail Sheet'!D7</f>
        <v>17-192</v>
      </c>
      <c r="H7" s="10"/>
    </row>
    <row r="8" spans="1:8" ht="2.1" customHeight="1" x14ac:dyDescent="0.2">
      <c r="A8" s="3"/>
      <c r="B8" s="3"/>
      <c r="C8" s="3"/>
      <c r="D8" s="3"/>
      <c r="E8" s="3"/>
      <c r="F8" s="3"/>
      <c r="G8" s="3"/>
      <c r="H8" s="3"/>
    </row>
    <row r="9" spans="1:8" ht="20.25" x14ac:dyDescent="0.3">
      <c r="A9" s="276" t="s">
        <v>405</v>
      </c>
      <c r="B9" s="276"/>
      <c r="C9" s="276"/>
      <c r="D9" s="276"/>
      <c r="E9" s="276"/>
      <c r="F9" s="276"/>
      <c r="G9" s="276"/>
      <c r="H9" s="276"/>
    </row>
    <row r="10" spans="1:8" ht="18" x14ac:dyDescent="0.25">
      <c r="A10" s="388" t="s">
        <v>406</v>
      </c>
      <c r="B10" s="388"/>
      <c r="C10" s="388"/>
      <c r="D10" s="388"/>
      <c r="E10" s="388"/>
      <c r="F10" s="388"/>
      <c r="G10" s="388"/>
      <c r="H10" s="388"/>
    </row>
    <row r="11" spans="1:8" ht="2.1" customHeight="1" thickBot="1" x14ac:dyDescent="0.25">
      <c r="A11" s="3"/>
      <c r="B11" s="3"/>
      <c r="C11" s="3"/>
      <c r="D11" s="3"/>
      <c r="E11" s="3"/>
      <c r="F11" s="3"/>
      <c r="G11" s="3"/>
      <c r="H11" s="3"/>
    </row>
    <row r="12" spans="1:8" ht="18" customHeight="1" x14ac:dyDescent="0.25">
      <c r="A12" s="111" t="s">
        <v>310</v>
      </c>
      <c r="B12" s="124"/>
      <c r="C12" s="134">
        <v>2</v>
      </c>
      <c r="D12" s="112"/>
      <c r="E12" s="112"/>
      <c r="F12" s="112"/>
      <c r="G12" s="112"/>
      <c r="H12" s="113"/>
    </row>
    <row r="13" spans="1:8" s="19" customFormat="1" ht="54.95" customHeight="1" thickBot="1" x14ac:dyDescent="0.25">
      <c r="A13" s="380"/>
      <c r="B13" s="381"/>
      <c r="C13" s="381"/>
      <c r="D13" s="381"/>
      <c r="E13" s="381"/>
      <c r="F13" s="381"/>
      <c r="G13" s="381"/>
      <c r="H13" s="382"/>
    </row>
    <row r="14" spans="1:8" ht="7.9" customHeight="1" thickBot="1" x14ac:dyDescent="0.25">
      <c r="A14" s="3"/>
      <c r="B14" s="3"/>
      <c r="C14" s="3"/>
      <c r="D14" s="3"/>
      <c r="E14" s="3"/>
      <c r="F14" s="3"/>
      <c r="G14" s="3"/>
      <c r="H14" s="3"/>
    </row>
    <row r="15" spans="1:8" s="92" customFormat="1" ht="18" hidden="1" customHeight="1" x14ac:dyDescent="0.2">
      <c r="A15" s="144" t="s">
        <v>301</v>
      </c>
      <c r="B15" s="102"/>
      <c r="C15" s="114"/>
      <c r="D15" s="114"/>
      <c r="E15" s="103"/>
      <c r="F15" s="103"/>
      <c r="G15" s="101"/>
      <c r="H15" s="104"/>
    </row>
    <row r="16" spans="1:8" s="92" customFormat="1" ht="28.15" hidden="1" customHeight="1" x14ac:dyDescent="0.2">
      <c r="A16" s="117"/>
      <c r="B16" s="115" t="s">
        <v>311</v>
      </c>
      <c r="C16" s="130"/>
      <c r="D16" s="116"/>
      <c r="E16" s="383" t="str">
        <f>IF(C16="","",VLOOKUP(C16,#REF!,2,0))</f>
        <v/>
      </c>
      <c r="F16" s="383"/>
      <c r="G16" s="383"/>
      <c r="H16" s="384"/>
    </row>
    <row r="17" spans="1:8" s="123" customFormat="1" ht="4.1500000000000004" hidden="1" customHeight="1" x14ac:dyDescent="0.2">
      <c r="A17" s="118"/>
      <c r="B17" s="119"/>
      <c r="C17" s="120"/>
      <c r="D17" s="120"/>
      <c r="E17" s="121"/>
      <c r="F17" s="121"/>
      <c r="G17" s="121"/>
      <c r="H17" s="122"/>
    </row>
    <row r="18" spans="1:8" s="92" customFormat="1" ht="28.15" hidden="1" customHeight="1" x14ac:dyDescent="0.2">
      <c r="A18" s="117"/>
      <c r="B18" s="115" t="s">
        <v>312</v>
      </c>
      <c r="C18" s="130"/>
      <c r="D18" s="116"/>
      <c r="E18" s="383" t="str">
        <f>IF(C18="","",VLOOKUP(C18,#REF!,2,0))</f>
        <v/>
      </c>
      <c r="F18" s="383"/>
      <c r="G18" s="383"/>
      <c r="H18" s="384"/>
    </row>
    <row r="19" spans="1:8" s="123" customFormat="1" ht="4.1500000000000004" hidden="1" customHeight="1" thickBot="1" x14ac:dyDescent="0.25">
      <c r="A19" s="125"/>
      <c r="B19" s="126"/>
      <c r="C19" s="127"/>
      <c r="D19" s="127"/>
      <c r="E19" s="128"/>
      <c r="F19" s="128"/>
      <c r="G19" s="128"/>
      <c r="H19" s="129"/>
    </row>
    <row r="20" spans="1:8" ht="7.9" hidden="1" customHeight="1" thickBot="1" x14ac:dyDescent="0.25">
      <c r="A20" s="3"/>
      <c r="B20" s="3"/>
      <c r="C20" s="3"/>
      <c r="D20" s="3"/>
      <c r="E20" s="3"/>
      <c r="F20" s="3"/>
      <c r="G20" s="3"/>
      <c r="H20" s="3"/>
    </row>
    <row r="21" spans="1:8" s="52" customFormat="1" ht="37.15" customHeight="1" thickBot="1" x14ac:dyDescent="0.3">
      <c r="A21" s="69" t="s">
        <v>284</v>
      </c>
      <c r="B21" s="385" t="s">
        <v>240</v>
      </c>
      <c r="C21" s="386"/>
      <c r="D21" s="386"/>
      <c r="E21" s="387"/>
      <c r="F21" s="69" t="s">
        <v>243</v>
      </c>
      <c r="G21" s="145" t="s">
        <v>241</v>
      </c>
      <c r="H21" s="70" t="s">
        <v>242</v>
      </c>
    </row>
    <row r="22" spans="1:8" s="52" customFormat="1" ht="39.950000000000003" customHeight="1" x14ac:dyDescent="0.25">
      <c r="A22" s="365" t="s">
        <v>318</v>
      </c>
      <c r="B22" s="368"/>
      <c r="C22" s="369"/>
      <c r="D22" s="369"/>
      <c r="E22" s="370"/>
      <c r="F22" s="377"/>
      <c r="G22" s="188"/>
      <c r="H22" s="188"/>
    </row>
    <row r="23" spans="1:8" s="52" customFormat="1" ht="39.950000000000003" customHeight="1" x14ac:dyDescent="0.25">
      <c r="A23" s="366"/>
      <c r="B23" s="371"/>
      <c r="C23" s="372"/>
      <c r="D23" s="372"/>
      <c r="E23" s="373"/>
      <c r="F23" s="378"/>
      <c r="G23" s="189"/>
      <c r="H23" s="189"/>
    </row>
    <row r="24" spans="1:8" s="52" customFormat="1" ht="39.950000000000003" customHeight="1" x14ac:dyDescent="0.25">
      <c r="A24" s="366"/>
      <c r="B24" s="371"/>
      <c r="C24" s="372"/>
      <c r="D24" s="372"/>
      <c r="E24" s="373"/>
      <c r="F24" s="378"/>
      <c r="G24" s="189"/>
      <c r="H24" s="189"/>
    </row>
    <row r="25" spans="1:8" s="52" customFormat="1" ht="39.950000000000003" customHeight="1" thickBot="1" x14ac:dyDescent="0.3">
      <c r="A25" s="367"/>
      <c r="B25" s="374"/>
      <c r="C25" s="375"/>
      <c r="D25" s="375"/>
      <c r="E25" s="376"/>
      <c r="F25" s="379"/>
      <c r="G25" s="190"/>
      <c r="H25" s="190"/>
    </row>
    <row r="26" spans="1:8" s="52" customFormat="1" ht="39.950000000000003" customHeight="1" x14ac:dyDescent="0.25">
      <c r="A26" s="365" t="s">
        <v>319</v>
      </c>
      <c r="B26" s="368"/>
      <c r="C26" s="369"/>
      <c r="D26" s="369"/>
      <c r="E26" s="370"/>
      <c r="F26" s="377"/>
      <c r="G26" s="188"/>
      <c r="H26" s="188"/>
    </row>
    <row r="27" spans="1:8" s="52" customFormat="1" ht="39.950000000000003" customHeight="1" x14ac:dyDescent="0.25">
      <c r="A27" s="366"/>
      <c r="B27" s="371"/>
      <c r="C27" s="372"/>
      <c r="D27" s="372"/>
      <c r="E27" s="373"/>
      <c r="F27" s="378"/>
      <c r="G27" s="189"/>
      <c r="H27" s="189"/>
    </row>
    <row r="28" spans="1:8" s="52" customFormat="1" ht="39.950000000000003" customHeight="1" x14ac:dyDescent="0.25">
      <c r="A28" s="366"/>
      <c r="B28" s="371"/>
      <c r="C28" s="372"/>
      <c r="D28" s="372"/>
      <c r="E28" s="373"/>
      <c r="F28" s="378"/>
      <c r="G28" s="189"/>
      <c r="H28" s="189"/>
    </row>
    <row r="29" spans="1:8" s="52" customFormat="1" ht="39.950000000000003" customHeight="1" thickBot="1" x14ac:dyDescent="0.3">
      <c r="A29" s="367"/>
      <c r="B29" s="374"/>
      <c r="C29" s="375"/>
      <c r="D29" s="375"/>
      <c r="E29" s="376"/>
      <c r="F29" s="379"/>
      <c r="G29" s="190"/>
      <c r="H29" s="190"/>
    </row>
    <row r="30" spans="1:8" s="52" customFormat="1" ht="39.950000000000003" customHeight="1" x14ac:dyDescent="0.25">
      <c r="A30" s="365" t="s">
        <v>320</v>
      </c>
      <c r="B30" s="368"/>
      <c r="C30" s="369"/>
      <c r="D30" s="369"/>
      <c r="E30" s="370"/>
      <c r="F30" s="377"/>
      <c r="G30" s="188"/>
      <c r="H30" s="188"/>
    </row>
    <row r="31" spans="1:8" s="52" customFormat="1" ht="39.950000000000003" customHeight="1" x14ac:dyDescent="0.25">
      <c r="A31" s="366"/>
      <c r="B31" s="371"/>
      <c r="C31" s="372"/>
      <c r="D31" s="372"/>
      <c r="E31" s="373"/>
      <c r="F31" s="378"/>
      <c r="G31" s="189"/>
      <c r="H31" s="189"/>
    </row>
    <row r="32" spans="1:8" s="52" customFormat="1" ht="39.950000000000003" customHeight="1" x14ac:dyDescent="0.25">
      <c r="A32" s="366"/>
      <c r="B32" s="371"/>
      <c r="C32" s="372"/>
      <c r="D32" s="372"/>
      <c r="E32" s="373"/>
      <c r="F32" s="378"/>
      <c r="G32" s="189"/>
      <c r="H32" s="189"/>
    </row>
    <row r="33" spans="1:8" s="52" customFormat="1" ht="39.950000000000003" customHeight="1" thickBot="1" x14ac:dyDescent="0.3">
      <c r="A33" s="367"/>
      <c r="B33" s="374"/>
      <c r="C33" s="375"/>
      <c r="D33" s="375"/>
      <c r="E33" s="376"/>
      <c r="F33" s="379"/>
      <c r="G33" s="190"/>
      <c r="H33" s="190"/>
    </row>
    <row r="34" spans="1:8" s="52" customFormat="1" ht="39.950000000000003" customHeight="1" x14ac:dyDescent="0.25">
      <c r="A34" s="365" t="s">
        <v>321</v>
      </c>
      <c r="B34" s="368"/>
      <c r="C34" s="369"/>
      <c r="D34" s="369"/>
      <c r="E34" s="370"/>
      <c r="F34" s="377"/>
      <c r="G34" s="188"/>
      <c r="H34" s="188"/>
    </row>
    <row r="35" spans="1:8" s="52" customFormat="1" ht="39.950000000000003" customHeight="1" x14ac:dyDescent="0.25">
      <c r="A35" s="366"/>
      <c r="B35" s="371"/>
      <c r="C35" s="372"/>
      <c r="D35" s="372"/>
      <c r="E35" s="373"/>
      <c r="F35" s="378"/>
      <c r="G35" s="189"/>
      <c r="H35" s="189"/>
    </row>
    <row r="36" spans="1:8" s="52" customFormat="1" ht="39.950000000000003" customHeight="1" x14ac:dyDescent="0.25">
      <c r="A36" s="366"/>
      <c r="B36" s="371"/>
      <c r="C36" s="372"/>
      <c r="D36" s="372"/>
      <c r="E36" s="373"/>
      <c r="F36" s="378"/>
      <c r="G36" s="189"/>
      <c r="H36" s="189"/>
    </row>
    <row r="37" spans="1:8" s="52" customFormat="1" ht="39.950000000000003" customHeight="1" thickBot="1" x14ac:dyDescent="0.3">
      <c r="A37" s="367"/>
      <c r="B37" s="374"/>
      <c r="C37" s="375"/>
      <c r="D37" s="375"/>
      <c r="E37" s="376"/>
      <c r="F37" s="379"/>
      <c r="G37" s="190"/>
      <c r="H37" s="190"/>
    </row>
    <row r="38" spans="1:8" s="52" customFormat="1" ht="39.950000000000003" customHeight="1" x14ac:dyDescent="0.25">
      <c r="A38" s="365" t="s">
        <v>322</v>
      </c>
      <c r="B38" s="368"/>
      <c r="C38" s="369"/>
      <c r="D38" s="369"/>
      <c r="E38" s="370"/>
      <c r="F38" s="377"/>
      <c r="G38" s="188"/>
      <c r="H38" s="188"/>
    </row>
    <row r="39" spans="1:8" s="52" customFormat="1" ht="39.950000000000003" customHeight="1" x14ac:dyDescent="0.25">
      <c r="A39" s="366"/>
      <c r="B39" s="371"/>
      <c r="C39" s="372"/>
      <c r="D39" s="372"/>
      <c r="E39" s="373"/>
      <c r="F39" s="378"/>
      <c r="G39" s="189"/>
      <c r="H39" s="189"/>
    </row>
    <row r="40" spans="1:8" s="52" customFormat="1" ht="39.950000000000003" customHeight="1" x14ac:dyDescent="0.25">
      <c r="A40" s="366"/>
      <c r="B40" s="371"/>
      <c r="C40" s="372"/>
      <c r="D40" s="372"/>
      <c r="E40" s="373"/>
      <c r="F40" s="378"/>
      <c r="G40" s="189"/>
      <c r="H40" s="189"/>
    </row>
    <row r="41" spans="1:8" s="52" customFormat="1" ht="39.950000000000003" customHeight="1" thickBot="1" x14ac:dyDescent="0.3">
      <c r="A41" s="367"/>
      <c r="B41" s="374"/>
      <c r="C41" s="375"/>
      <c r="D41" s="375"/>
      <c r="E41" s="376"/>
      <c r="F41" s="379"/>
      <c r="G41" s="190"/>
      <c r="H41" s="190"/>
    </row>
    <row r="42" spans="1:8" s="52" customFormat="1" ht="39.950000000000003" customHeight="1" x14ac:dyDescent="0.25">
      <c r="A42" s="365" t="s">
        <v>323</v>
      </c>
      <c r="B42" s="368"/>
      <c r="C42" s="369"/>
      <c r="D42" s="369"/>
      <c r="E42" s="370"/>
      <c r="F42" s="377"/>
      <c r="G42" s="188"/>
      <c r="H42" s="188"/>
    </row>
    <row r="43" spans="1:8" s="52" customFormat="1" ht="39.950000000000003" customHeight="1" x14ac:dyDescent="0.25">
      <c r="A43" s="366"/>
      <c r="B43" s="371"/>
      <c r="C43" s="372"/>
      <c r="D43" s="372"/>
      <c r="E43" s="373"/>
      <c r="F43" s="378"/>
      <c r="G43" s="189"/>
      <c r="H43" s="189"/>
    </row>
    <row r="44" spans="1:8" s="52" customFormat="1" ht="39.950000000000003" customHeight="1" x14ac:dyDescent="0.25">
      <c r="A44" s="366"/>
      <c r="B44" s="371"/>
      <c r="C44" s="372"/>
      <c r="D44" s="372"/>
      <c r="E44" s="373"/>
      <c r="F44" s="378"/>
      <c r="G44" s="189"/>
      <c r="H44" s="189"/>
    </row>
    <row r="45" spans="1:8" s="52" customFormat="1" ht="39.950000000000003" customHeight="1" thickBot="1" x14ac:dyDescent="0.3">
      <c r="A45" s="367"/>
      <c r="B45" s="374"/>
      <c r="C45" s="375"/>
      <c r="D45" s="375"/>
      <c r="E45" s="376"/>
      <c r="F45" s="379"/>
      <c r="G45" s="190"/>
      <c r="H45" s="190"/>
    </row>
    <row r="46" spans="1:8" s="52" customFormat="1" ht="39.950000000000003" customHeight="1" x14ac:dyDescent="0.25">
      <c r="A46" s="365" t="s">
        <v>324</v>
      </c>
      <c r="B46" s="368"/>
      <c r="C46" s="369"/>
      <c r="D46" s="369"/>
      <c r="E46" s="370"/>
      <c r="F46" s="377"/>
      <c r="G46" s="188"/>
      <c r="H46" s="188"/>
    </row>
    <row r="47" spans="1:8" s="52" customFormat="1" ht="39.950000000000003" customHeight="1" x14ac:dyDescent="0.25">
      <c r="A47" s="366"/>
      <c r="B47" s="371"/>
      <c r="C47" s="372"/>
      <c r="D47" s="372"/>
      <c r="E47" s="373"/>
      <c r="F47" s="378"/>
      <c r="G47" s="189"/>
      <c r="H47" s="189"/>
    </row>
    <row r="48" spans="1:8" s="52" customFormat="1" ht="39.950000000000003" customHeight="1" x14ac:dyDescent="0.25">
      <c r="A48" s="366"/>
      <c r="B48" s="371"/>
      <c r="C48" s="372"/>
      <c r="D48" s="372"/>
      <c r="E48" s="373"/>
      <c r="F48" s="378"/>
      <c r="G48" s="189"/>
      <c r="H48" s="189"/>
    </row>
    <row r="49" spans="1:8" s="52" customFormat="1" ht="39.950000000000003" customHeight="1" thickBot="1" x14ac:dyDescent="0.3">
      <c r="A49" s="367"/>
      <c r="B49" s="374"/>
      <c r="C49" s="375"/>
      <c r="D49" s="375"/>
      <c r="E49" s="376"/>
      <c r="F49" s="379"/>
      <c r="G49" s="190"/>
      <c r="H49" s="190"/>
    </row>
    <row r="50" spans="1:8" s="52" customFormat="1" ht="39.950000000000003" customHeight="1" x14ac:dyDescent="0.25">
      <c r="A50" s="365" t="s">
        <v>325</v>
      </c>
      <c r="B50" s="368"/>
      <c r="C50" s="369"/>
      <c r="D50" s="369"/>
      <c r="E50" s="370"/>
      <c r="F50" s="377"/>
      <c r="G50" s="188"/>
      <c r="H50" s="188"/>
    </row>
    <row r="51" spans="1:8" s="52" customFormat="1" ht="39.950000000000003" customHeight="1" x14ac:dyDescent="0.25">
      <c r="A51" s="366"/>
      <c r="B51" s="371"/>
      <c r="C51" s="372"/>
      <c r="D51" s="372"/>
      <c r="E51" s="373"/>
      <c r="F51" s="378"/>
      <c r="G51" s="189"/>
      <c r="H51" s="189"/>
    </row>
    <row r="52" spans="1:8" s="52" customFormat="1" ht="39.950000000000003" customHeight="1" x14ac:dyDescent="0.25">
      <c r="A52" s="366"/>
      <c r="B52" s="371"/>
      <c r="C52" s="372"/>
      <c r="D52" s="372"/>
      <c r="E52" s="373"/>
      <c r="F52" s="378"/>
      <c r="G52" s="189"/>
      <c r="H52" s="189"/>
    </row>
    <row r="53" spans="1:8" s="52" customFormat="1" ht="39.950000000000003" customHeight="1" thickBot="1" x14ac:dyDescent="0.3">
      <c r="A53" s="367"/>
      <c r="B53" s="374"/>
      <c r="C53" s="375"/>
      <c r="D53" s="375"/>
      <c r="E53" s="376"/>
      <c r="F53" s="379"/>
      <c r="G53" s="190"/>
      <c r="H53" s="190"/>
    </row>
    <row r="54" spans="1:8" s="52" customFormat="1" ht="39.950000000000003" customHeight="1" x14ac:dyDescent="0.25">
      <c r="A54" s="365" t="s">
        <v>392</v>
      </c>
      <c r="B54" s="368"/>
      <c r="C54" s="369"/>
      <c r="D54" s="369"/>
      <c r="E54" s="370"/>
      <c r="F54" s="377"/>
      <c r="G54" s="188"/>
      <c r="H54" s="188"/>
    </row>
    <row r="55" spans="1:8" s="52" customFormat="1" ht="39.950000000000003" customHeight="1" x14ac:dyDescent="0.25">
      <c r="A55" s="366"/>
      <c r="B55" s="371"/>
      <c r="C55" s="372"/>
      <c r="D55" s="372"/>
      <c r="E55" s="373"/>
      <c r="F55" s="378"/>
      <c r="G55" s="189"/>
      <c r="H55" s="189"/>
    </row>
    <row r="56" spans="1:8" s="52" customFormat="1" ht="39.950000000000003" customHeight="1" x14ac:dyDescent="0.25">
      <c r="A56" s="366"/>
      <c r="B56" s="371"/>
      <c r="C56" s="372"/>
      <c r="D56" s="372"/>
      <c r="E56" s="373"/>
      <c r="F56" s="378"/>
      <c r="G56" s="189"/>
      <c r="H56" s="189"/>
    </row>
    <row r="57" spans="1:8" s="52" customFormat="1" ht="39.950000000000003" customHeight="1" thickBot="1" x14ac:dyDescent="0.3">
      <c r="A57" s="367"/>
      <c r="B57" s="374"/>
      <c r="C57" s="375"/>
      <c r="D57" s="375"/>
      <c r="E57" s="376"/>
      <c r="F57" s="379"/>
      <c r="G57" s="190"/>
      <c r="H57" s="190"/>
    </row>
    <row r="58" spans="1:8" s="193" customFormat="1" ht="3" customHeight="1" x14ac:dyDescent="0.2">
      <c r="A58" s="192"/>
      <c r="H58" s="194"/>
    </row>
    <row r="59" spans="1:8" s="19" customFormat="1" ht="15" x14ac:dyDescent="0.2"/>
    <row r="60" spans="1:8" s="19" customFormat="1" ht="15" x14ac:dyDescent="0.2"/>
    <row r="61" spans="1:8" s="19" customFormat="1" ht="15" x14ac:dyDescent="0.2"/>
    <row r="62" spans="1:8" s="19" customFormat="1" ht="15" x14ac:dyDescent="0.2"/>
    <row r="63" spans="1:8" s="19" customFormat="1" ht="15" x14ac:dyDescent="0.2"/>
    <row r="64" spans="1:8" s="19" customFormat="1" ht="15" x14ac:dyDescent="0.2"/>
    <row r="65" s="19" customFormat="1" ht="15" x14ac:dyDescent="0.2"/>
    <row r="66" s="19" customFormat="1" ht="15" x14ac:dyDescent="0.2"/>
    <row r="67" s="19" customFormat="1" ht="15" x14ac:dyDescent="0.2"/>
    <row r="68" s="19" customFormat="1" ht="15" x14ac:dyDescent="0.2"/>
    <row r="69" s="19" customFormat="1" ht="15" x14ac:dyDescent="0.2"/>
    <row r="70" s="19" customFormat="1" ht="15" x14ac:dyDescent="0.2"/>
    <row r="71" s="19" customFormat="1" ht="15" x14ac:dyDescent="0.2"/>
    <row r="72" s="19" customFormat="1" ht="15" x14ac:dyDescent="0.2"/>
    <row r="73" s="19" customFormat="1" ht="15" x14ac:dyDescent="0.2"/>
    <row r="74" s="19" customFormat="1" ht="15" x14ac:dyDescent="0.2"/>
    <row r="75" s="19" customFormat="1" ht="15" x14ac:dyDescent="0.2"/>
    <row r="76" s="19" customFormat="1" ht="15" x14ac:dyDescent="0.2"/>
    <row r="77" s="19" customFormat="1" ht="15" x14ac:dyDescent="0.2"/>
    <row r="78" s="19" customFormat="1" ht="15" x14ac:dyDescent="0.2"/>
    <row r="79" s="19" customFormat="1" ht="15" x14ac:dyDescent="0.2"/>
    <row r="80" s="19" customFormat="1" ht="15" x14ac:dyDescent="0.2"/>
    <row r="81" s="19" customFormat="1" ht="15" x14ac:dyDescent="0.2"/>
    <row r="82" s="19" customFormat="1" ht="15" x14ac:dyDescent="0.2"/>
    <row r="83" s="19" customFormat="1" ht="15" x14ac:dyDescent="0.2"/>
    <row r="84" s="19" customFormat="1" ht="15" x14ac:dyDescent="0.2"/>
    <row r="85" s="19" customFormat="1" ht="15" x14ac:dyDescent="0.2"/>
    <row r="86" s="19" customFormat="1" ht="15" x14ac:dyDescent="0.2"/>
    <row r="87" s="19" customFormat="1" ht="15" x14ac:dyDescent="0.2"/>
    <row r="88" s="19" customFormat="1" ht="15" x14ac:dyDescent="0.2"/>
    <row r="89" s="19" customFormat="1" ht="15" x14ac:dyDescent="0.2"/>
    <row r="90" s="19" customFormat="1" ht="15" x14ac:dyDescent="0.2"/>
    <row r="91" s="19" customFormat="1" ht="15" x14ac:dyDescent="0.2"/>
    <row r="92" s="19" customFormat="1" ht="15" x14ac:dyDescent="0.2"/>
    <row r="93" s="19" customFormat="1" ht="15" x14ac:dyDescent="0.2"/>
    <row r="94" s="19" customFormat="1" ht="15" x14ac:dyDescent="0.2"/>
    <row r="95" s="19" customFormat="1" ht="15" x14ac:dyDescent="0.2"/>
    <row r="96" s="19" customFormat="1" ht="15" x14ac:dyDescent="0.2"/>
    <row r="97" s="19" customFormat="1" ht="15" x14ac:dyDescent="0.2"/>
    <row r="98" s="19" customFormat="1" ht="15" x14ac:dyDescent="0.2"/>
    <row r="99" s="19" customFormat="1" ht="15" x14ac:dyDescent="0.2"/>
    <row r="100" s="19" customFormat="1" ht="15" x14ac:dyDescent="0.2"/>
    <row r="101" s="19" customFormat="1" ht="15" x14ac:dyDescent="0.2"/>
    <row r="102" s="19" customFormat="1" ht="15" x14ac:dyDescent="0.2"/>
    <row r="103" s="19" customFormat="1" ht="15" x14ac:dyDescent="0.2"/>
    <row r="104" s="19" customFormat="1" ht="15" x14ac:dyDescent="0.2"/>
    <row r="105" s="19" customFormat="1" ht="15" x14ac:dyDescent="0.2"/>
    <row r="106" s="19" customFormat="1" ht="15" x14ac:dyDescent="0.2"/>
    <row r="107" s="19" customFormat="1" ht="15" x14ac:dyDescent="0.2"/>
    <row r="108" s="19" customFormat="1" ht="15" x14ac:dyDescent="0.2"/>
    <row r="109" s="19" customFormat="1" ht="15" x14ac:dyDescent="0.2"/>
    <row r="110" s="19" customFormat="1" ht="15" x14ac:dyDescent="0.2"/>
    <row r="111" s="19" customFormat="1" ht="15" x14ac:dyDescent="0.2"/>
    <row r="112" s="19" customFormat="1" ht="15" x14ac:dyDescent="0.2"/>
    <row r="113" s="19" customFormat="1" ht="15" x14ac:dyDescent="0.2"/>
  </sheetData>
  <sheetProtection algorithmName="SHA-512" hashValue="+XBNE8XDx1/5dGzNqqDt7hVfdpCVQ+nI4rB/GUXKQlUYt8TRDiE7GFBHvRTiV3xEVpknxdDMDfUw2fV/nI26Qw==" saltValue="9pMwAhx9RPvi3E7fIQI3Og==" spinCount="100000" sheet="1" objects="1" scenarios="1" formatCells="0" formatRows="0" selectLockedCells="1"/>
  <mergeCells count="38">
    <mergeCell ref="A10:H10"/>
    <mergeCell ref="G4:H4"/>
    <mergeCell ref="G5:H5"/>
    <mergeCell ref="G6:H6"/>
    <mergeCell ref="A9:H9"/>
    <mergeCell ref="F30:F33"/>
    <mergeCell ref="A13:H13"/>
    <mergeCell ref="E16:H16"/>
    <mergeCell ref="E18:H18"/>
    <mergeCell ref="B21:E21"/>
    <mergeCell ref="A22:A25"/>
    <mergeCell ref="B22:E25"/>
    <mergeCell ref="F22:F25"/>
    <mergeCell ref="A54:A57"/>
    <mergeCell ref="B54:E57"/>
    <mergeCell ref="F54:F57"/>
    <mergeCell ref="A42:A45"/>
    <mergeCell ref="B42:E45"/>
    <mergeCell ref="F42:F45"/>
    <mergeCell ref="A46:A49"/>
    <mergeCell ref="B46:E49"/>
    <mergeCell ref="F46:F49"/>
    <mergeCell ref="A1:H1"/>
    <mergeCell ref="A3:H3"/>
    <mergeCell ref="A50:A53"/>
    <mergeCell ref="B50:E53"/>
    <mergeCell ref="F50:F53"/>
    <mergeCell ref="A34:A37"/>
    <mergeCell ref="B34:E37"/>
    <mergeCell ref="F34:F37"/>
    <mergeCell ref="A38:A41"/>
    <mergeCell ref="B38:E41"/>
    <mergeCell ref="F38:F41"/>
    <mergeCell ref="A26:A29"/>
    <mergeCell ref="B26:E29"/>
    <mergeCell ref="F26:F29"/>
    <mergeCell ref="A30:A33"/>
    <mergeCell ref="B30:E33"/>
  </mergeCells>
  <dataValidations count="2">
    <dataValidation type="list" allowBlank="1" showInputMessage="1" showErrorMessage="1" sqref="C16:D17">
      <formula1>#REF!</formula1>
    </dataValidation>
    <dataValidation type="list" allowBlank="1" showInputMessage="1" showErrorMessage="1" sqref="C18:D19">
      <formula1>#REF!</formula1>
    </dataValidation>
  </dataValidations>
  <printOptions horizontalCentered="1"/>
  <pageMargins left="0.25" right="0.25" top="0.5" bottom="0.25" header="0" footer="0"/>
  <pageSetup scale="75" orientation="landscape" r:id="rId1"/>
  <headerFooter alignWithMargins="0">
    <oddHeader>&amp;L&amp;"Arial,Bold"&amp;11Board of Governors, California Community Colleges
Chancellor's Office (CCCCO)</oddHeader>
    <oddFooter>&amp;LCCCCO Forms Package_no metrics-with match&amp;R9-2016</oddFooter>
  </headerFooter>
  <rowBreaks count="2" manualBreakCount="2">
    <brk id="33" max="16383" man="1"/>
    <brk id="45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7" tint="0.59999389629810485"/>
  </sheetPr>
  <dimension ref="A1:H113"/>
  <sheetViews>
    <sheetView zoomScale="87" zoomScaleNormal="87" workbookViewId="0">
      <selection activeCell="A13" sqref="A13:H13"/>
    </sheetView>
  </sheetViews>
  <sheetFormatPr defaultColWidth="9.1640625" defaultRowHeight="11.25" x14ac:dyDescent="0.2"/>
  <cols>
    <col min="1" max="1" width="7" style="5" customWidth="1"/>
    <col min="2" max="2" width="18.6640625" style="5" customWidth="1"/>
    <col min="3" max="3" width="10.6640625" style="5" customWidth="1"/>
    <col min="4" max="4" width="2.6640625" style="5" customWidth="1"/>
    <col min="5" max="5" width="44.6640625" style="5" customWidth="1"/>
    <col min="6" max="6" width="74.6640625" style="5" customWidth="1"/>
    <col min="7" max="7" width="25.6640625" style="5" customWidth="1"/>
    <col min="8" max="8" width="28.6640625" style="5" customWidth="1"/>
    <col min="9" max="9" width="17.5" style="5" customWidth="1"/>
    <col min="10" max="10" width="27.83203125" style="5" customWidth="1"/>
    <col min="11" max="16384" width="9.1640625" style="5"/>
  </cols>
  <sheetData>
    <row r="1" spans="1:8" s="198" customFormat="1" ht="18" x14ac:dyDescent="0.2">
      <c r="A1" s="364" t="s">
        <v>409</v>
      </c>
      <c r="B1" s="364"/>
      <c r="C1" s="364"/>
      <c r="D1" s="364"/>
      <c r="E1" s="364"/>
      <c r="F1" s="364"/>
      <c r="G1" s="364"/>
      <c r="H1" s="364"/>
    </row>
    <row r="2" spans="1:8" ht="3" customHeight="1" x14ac:dyDescent="0.25">
      <c r="A2" s="191"/>
      <c r="B2" s="191"/>
      <c r="C2" s="191"/>
      <c r="D2" s="191"/>
      <c r="E2" s="191"/>
      <c r="F2" s="191"/>
      <c r="G2" s="191"/>
      <c r="H2" s="191"/>
    </row>
    <row r="3" spans="1:8" ht="15" x14ac:dyDescent="0.2">
      <c r="A3" s="255" t="s">
        <v>403</v>
      </c>
      <c r="B3" s="255"/>
      <c r="C3" s="255"/>
      <c r="D3" s="255"/>
      <c r="E3" s="255"/>
      <c r="F3" s="255"/>
      <c r="G3" s="255"/>
      <c r="H3" s="255"/>
    </row>
    <row r="4" spans="1:8" ht="48.75" customHeight="1" x14ac:dyDescent="0.2">
      <c r="A4" s="16"/>
      <c r="B4" s="16"/>
      <c r="C4" s="16"/>
      <c r="D4" s="16"/>
      <c r="E4" s="16"/>
      <c r="F4" s="99" t="s">
        <v>306</v>
      </c>
      <c r="G4" s="389" t="str">
        <f>'Contact Page'!D4</f>
        <v>CAI - Pre-Apprenticeship and Enhanced OJT</v>
      </c>
      <c r="H4" s="389"/>
    </row>
    <row r="5" spans="1:8" ht="30" customHeight="1" x14ac:dyDescent="0.2">
      <c r="A5" s="17"/>
      <c r="B5" s="17"/>
      <c r="C5" s="17"/>
      <c r="D5" s="17"/>
      <c r="E5" s="17"/>
      <c r="F5" s="143" t="s">
        <v>10</v>
      </c>
      <c r="G5" s="390">
        <f>'Budget Detail Sheet'!D5</f>
        <v>0</v>
      </c>
      <c r="H5" s="390"/>
    </row>
    <row r="6" spans="1:8" ht="30" customHeight="1" x14ac:dyDescent="0.2">
      <c r="A6" s="17"/>
      <c r="B6" s="17"/>
      <c r="C6" s="17"/>
      <c r="D6" s="17"/>
      <c r="E6" s="17"/>
      <c r="F6" s="143" t="s">
        <v>11</v>
      </c>
      <c r="G6" s="390">
        <f>'Budget Detail Sheet'!D6</f>
        <v>0</v>
      </c>
      <c r="H6" s="390"/>
    </row>
    <row r="7" spans="1:8" ht="19.899999999999999" customHeight="1" x14ac:dyDescent="0.2">
      <c r="A7" s="17"/>
      <c r="B7" s="17"/>
      <c r="C7" s="17"/>
      <c r="D7" s="17"/>
      <c r="E7" s="17"/>
      <c r="F7" s="143" t="str">
        <f>'Contact Page'!C6</f>
        <v>RFA NUMBER:</v>
      </c>
      <c r="G7" s="108" t="str">
        <f>'Budget Detail Sheet'!D7</f>
        <v>17-192</v>
      </c>
      <c r="H7" s="10"/>
    </row>
    <row r="8" spans="1:8" ht="2.1" customHeight="1" x14ac:dyDescent="0.2">
      <c r="A8" s="3"/>
      <c r="B8" s="3"/>
      <c r="C8" s="3"/>
      <c r="D8" s="3"/>
      <c r="E8" s="3"/>
      <c r="F8" s="3"/>
      <c r="G8" s="3"/>
      <c r="H8" s="3"/>
    </row>
    <row r="9" spans="1:8" ht="20.25" x14ac:dyDescent="0.3">
      <c r="A9" s="276" t="s">
        <v>405</v>
      </c>
      <c r="B9" s="276"/>
      <c r="C9" s="276"/>
      <c r="D9" s="276"/>
      <c r="E9" s="276"/>
      <c r="F9" s="276"/>
      <c r="G9" s="276"/>
      <c r="H9" s="276"/>
    </row>
    <row r="10" spans="1:8" ht="18" x14ac:dyDescent="0.25">
      <c r="A10" s="388" t="s">
        <v>406</v>
      </c>
      <c r="B10" s="388"/>
      <c r="C10" s="388"/>
      <c r="D10" s="388"/>
      <c r="E10" s="388"/>
      <c r="F10" s="388"/>
      <c r="G10" s="388"/>
      <c r="H10" s="388"/>
    </row>
    <row r="11" spans="1:8" ht="2.1" customHeight="1" thickBot="1" x14ac:dyDescent="0.25">
      <c r="A11" s="3"/>
      <c r="B11" s="3"/>
      <c r="C11" s="3"/>
      <c r="D11" s="3"/>
      <c r="E11" s="3"/>
      <c r="F11" s="3"/>
      <c r="G11" s="3"/>
      <c r="H11" s="3"/>
    </row>
    <row r="12" spans="1:8" ht="18" customHeight="1" x14ac:dyDescent="0.25">
      <c r="A12" s="111" t="s">
        <v>310</v>
      </c>
      <c r="B12" s="124"/>
      <c r="C12" s="134">
        <v>3</v>
      </c>
      <c r="D12" s="112"/>
      <c r="E12" s="112"/>
      <c r="F12" s="112"/>
      <c r="G12" s="112"/>
      <c r="H12" s="113"/>
    </row>
    <row r="13" spans="1:8" s="109" customFormat="1" ht="54.95" customHeight="1" thickBot="1" x14ac:dyDescent="0.25">
      <c r="A13" s="380"/>
      <c r="B13" s="381"/>
      <c r="C13" s="381"/>
      <c r="D13" s="381"/>
      <c r="E13" s="381"/>
      <c r="F13" s="381"/>
      <c r="G13" s="381"/>
      <c r="H13" s="382"/>
    </row>
    <row r="14" spans="1:8" ht="7.9" customHeight="1" thickBot="1" x14ac:dyDescent="0.25">
      <c r="A14" s="3"/>
      <c r="B14" s="3"/>
      <c r="C14" s="3"/>
      <c r="D14" s="3"/>
      <c r="E14" s="3"/>
      <c r="F14" s="3"/>
      <c r="G14" s="3"/>
      <c r="H14" s="3"/>
    </row>
    <row r="15" spans="1:8" s="92" customFormat="1" ht="18" hidden="1" customHeight="1" x14ac:dyDescent="0.2">
      <c r="A15" s="144" t="s">
        <v>301</v>
      </c>
      <c r="B15" s="102"/>
      <c r="C15" s="114"/>
      <c r="D15" s="114"/>
      <c r="E15" s="103"/>
      <c r="F15" s="103"/>
      <c r="G15" s="101"/>
      <c r="H15" s="104"/>
    </row>
    <row r="16" spans="1:8" s="92" customFormat="1" ht="28.15" hidden="1" customHeight="1" x14ac:dyDescent="0.2">
      <c r="A16" s="117"/>
      <c r="B16" s="115" t="s">
        <v>311</v>
      </c>
      <c r="C16" s="130"/>
      <c r="D16" s="116"/>
      <c r="E16" s="383" t="str">
        <f>IF(C16="","",VLOOKUP(C16,#REF!,2,0))</f>
        <v/>
      </c>
      <c r="F16" s="383"/>
      <c r="G16" s="383"/>
      <c r="H16" s="384"/>
    </row>
    <row r="17" spans="1:8" s="123" customFormat="1" ht="4.1500000000000004" hidden="1" customHeight="1" x14ac:dyDescent="0.2">
      <c r="A17" s="118"/>
      <c r="B17" s="119"/>
      <c r="C17" s="120"/>
      <c r="D17" s="120"/>
      <c r="E17" s="121"/>
      <c r="F17" s="121"/>
      <c r="G17" s="121"/>
      <c r="H17" s="122"/>
    </row>
    <row r="18" spans="1:8" s="92" customFormat="1" ht="28.15" hidden="1" customHeight="1" x14ac:dyDescent="0.2">
      <c r="A18" s="117"/>
      <c r="B18" s="115" t="s">
        <v>312</v>
      </c>
      <c r="C18" s="130"/>
      <c r="D18" s="116"/>
      <c r="E18" s="383" t="str">
        <f>IF(C18="","",VLOOKUP(C18,#REF!,2,0))</f>
        <v/>
      </c>
      <c r="F18" s="383"/>
      <c r="G18" s="383"/>
      <c r="H18" s="384"/>
    </row>
    <row r="19" spans="1:8" s="123" customFormat="1" ht="4.1500000000000004" hidden="1" customHeight="1" thickBot="1" x14ac:dyDescent="0.25">
      <c r="A19" s="125"/>
      <c r="B19" s="126"/>
      <c r="C19" s="127"/>
      <c r="D19" s="127"/>
      <c r="E19" s="128"/>
      <c r="F19" s="128"/>
      <c r="G19" s="128"/>
      <c r="H19" s="129"/>
    </row>
    <row r="20" spans="1:8" ht="7.9" hidden="1" customHeight="1" thickBot="1" x14ac:dyDescent="0.25">
      <c r="A20" s="3"/>
      <c r="B20" s="3"/>
      <c r="C20" s="3"/>
      <c r="D20" s="3"/>
      <c r="E20" s="3"/>
      <c r="F20" s="3"/>
      <c r="G20" s="3"/>
      <c r="H20" s="3"/>
    </row>
    <row r="21" spans="1:8" s="52" customFormat="1" ht="37.15" customHeight="1" thickBot="1" x14ac:dyDescent="0.3">
      <c r="A21" s="69" t="s">
        <v>284</v>
      </c>
      <c r="B21" s="385" t="s">
        <v>240</v>
      </c>
      <c r="C21" s="386"/>
      <c r="D21" s="386"/>
      <c r="E21" s="387"/>
      <c r="F21" s="69" t="s">
        <v>243</v>
      </c>
      <c r="G21" s="145" t="s">
        <v>241</v>
      </c>
      <c r="H21" s="70" t="s">
        <v>242</v>
      </c>
    </row>
    <row r="22" spans="1:8" s="52" customFormat="1" ht="39.950000000000003" customHeight="1" x14ac:dyDescent="0.25">
      <c r="A22" s="365" t="s">
        <v>326</v>
      </c>
      <c r="B22" s="368"/>
      <c r="C22" s="369"/>
      <c r="D22" s="369"/>
      <c r="E22" s="370"/>
      <c r="F22" s="377"/>
      <c r="G22" s="188"/>
      <c r="H22" s="188"/>
    </row>
    <row r="23" spans="1:8" s="52" customFormat="1" ht="39.950000000000003" customHeight="1" x14ac:dyDescent="0.25">
      <c r="A23" s="366"/>
      <c r="B23" s="371"/>
      <c r="C23" s="372"/>
      <c r="D23" s="372"/>
      <c r="E23" s="373"/>
      <c r="F23" s="378"/>
      <c r="G23" s="189"/>
      <c r="H23" s="189"/>
    </row>
    <row r="24" spans="1:8" s="52" customFormat="1" ht="39.950000000000003" customHeight="1" x14ac:dyDescent="0.25">
      <c r="A24" s="366"/>
      <c r="B24" s="371"/>
      <c r="C24" s="372"/>
      <c r="D24" s="372"/>
      <c r="E24" s="373"/>
      <c r="F24" s="378"/>
      <c r="G24" s="189"/>
      <c r="H24" s="189"/>
    </row>
    <row r="25" spans="1:8" s="52" customFormat="1" ht="39.950000000000003" customHeight="1" thickBot="1" x14ac:dyDescent="0.3">
      <c r="A25" s="367"/>
      <c r="B25" s="374"/>
      <c r="C25" s="375"/>
      <c r="D25" s="375"/>
      <c r="E25" s="376"/>
      <c r="F25" s="379"/>
      <c r="G25" s="190"/>
      <c r="H25" s="190"/>
    </row>
    <row r="26" spans="1:8" s="52" customFormat="1" ht="39.950000000000003" customHeight="1" x14ac:dyDescent="0.25">
      <c r="A26" s="365" t="s">
        <v>327</v>
      </c>
      <c r="B26" s="368"/>
      <c r="C26" s="369"/>
      <c r="D26" s="369"/>
      <c r="E26" s="370"/>
      <c r="F26" s="377"/>
      <c r="G26" s="188"/>
      <c r="H26" s="188"/>
    </row>
    <row r="27" spans="1:8" s="52" customFormat="1" ht="39.950000000000003" customHeight="1" x14ac:dyDescent="0.25">
      <c r="A27" s="366"/>
      <c r="B27" s="371"/>
      <c r="C27" s="372"/>
      <c r="D27" s="372"/>
      <c r="E27" s="373"/>
      <c r="F27" s="378"/>
      <c r="G27" s="189"/>
      <c r="H27" s="189"/>
    </row>
    <row r="28" spans="1:8" s="52" customFormat="1" ht="39.950000000000003" customHeight="1" x14ac:dyDescent="0.25">
      <c r="A28" s="366"/>
      <c r="B28" s="371"/>
      <c r="C28" s="372"/>
      <c r="D28" s="372"/>
      <c r="E28" s="373"/>
      <c r="F28" s="378"/>
      <c r="G28" s="189"/>
      <c r="H28" s="189"/>
    </row>
    <row r="29" spans="1:8" s="52" customFormat="1" ht="39.950000000000003" customHeight="1" thickBot="1" x14ac:dyDescent="0.3">
      <c r="A29" s="367"/>
      <c r="B29" s="374"/>
      <c r="C29" s="375"/>
      <c r="D29" s="375"/>
      <c r="E29" s="376"/>
      <c r="F29" s="379"/>
      <c r="G29" s="190"/>
      <c r="H29" s="190"/>
    </row>
    <row r="30" spans="1:8" s="52" customFormat="1" ht="39.950000000000003" customHeight="1" x14ac:dyDescent="0.25">
      <c r="A30" s="365" t="s">
        <v>328</v>
      </c>
      <c r="B30" s="368"/>
      <c r="C30" s="369"/>
      <c r="D30" s="369"/>
      <c r="E30" s="370"/>
      <c r="F30" s="377"/>
      <c r="G30" s="188"/>
      <c r="H30" s="188"/>
    </row>
    <row r="31" spans="1:8" s="52" customFormat="1" ht="39.950000000000003" customHeight="1" x14ac:dyDescent="0.25">
      <c r="A31" s="366"/>
      <c r="B31" s="371"/>
      <c r="C31" s="372"/>
      <c r="D31" s="372"/>
      <c r="E31" s="373"/>
      <c r="F31" s="378"/>
      <c r="G31" s="189"/>
      <c r="H31" s="189"/>
    </row>
    <row r="32" spans="1:8" s="52" customFormat="1" ht="39.950000000000003" customHeight="1" x14ac:dyDescent="0.25">
      <c r="A32" s="366"/>
      <c r="B32" s="371"/>
      <c r="C32" s="372"/>
      <c r="D32" s="372"/>
      <c r="E32" s="373"/>
      <c r="F32" s="378"/>
      <c r="G32" s="189"/>
      <c r="H32" s="189"/>
    </row>
    <row r="33" spans="1:8" s="52" customFormat="1" ht="39.950000000000003" customHeight="1" thickBot="1" x14ac:dyDescent="0.3">
      <c r="A33" s="367"/>
      <c r="B33" s="374"/>
      <c r="C33" s="375"/>
      <c r="D33" s="375"/>
      <c r="E33" s="376"/>
      <c r="F33" s="379"/>
      <c r="G33" s="190"/>
      <c r="H33" s="190"/>
    </row>
    <row r="34" spans="1:8" s="52" customFormat="1" ht="39.950000000000003" customHeight="1" x14ac:dyDescent="0.25">
      <c r="A34" s="365" t="s">
        <v>329</v>
      </c>
      <c r="B34" s="368"/>
      <c r="C34" s="369"/>
      <c r="D34" s="369"/>
      <c r="E34" s="370"/>
      <c r="F34" s="377"/>
      <c r="G34" s="188"/>
      <c r="H34" s="188"/>
    </row>
    <row r="35" spans="1:8" s="52" customFormat="1" ht="39.950000000000003" customHeight="1" x14ac:dyDescent="0.25">
      <c r="A35" s="366"/>
      <c r="B35" s="371"/>
      <c r="C35" s="372"/>
      <c r="D35" s="372"/>
      <c r="E35" s="373"/>
      <c r="F35" s="378"/>
      <c r="G35" s="189"/>
      <c r="H35" s="189"/>
    </row>
    <row r="36" spans="1:8" s="52" customFormat="1" ht="39.950000000000003" customHeight="1" x14ac:dyDescent="0.25">
      <c r="A36" s="366"/>
      <c r="B36" s="371"/>
      <c r="C36" s="372"/>
      <c r="D36" s="372"/>
      <c r="E36" s="373"/>
      <c r="F36" s="378"/>
      <c r="G36" s="189"/>
      <c r="H36" s="189"/>
    </row>
    <row r="37" spans="1:8" s="52" customFormat="1" ht="39.950000000000003" customHeight="1" thickBot="1" x14ac:dyDescent="0.3">
      <c r="A37" s="367"/>
      <c r="B37" s="374"/>
      <c r="C37" s="375"/>
      <c r="D37" s="375"/>
      <c r="E37" s="376"/>
      <c r="F37" s="379"/>
      <c r="G37" s="190"/>
      <c r="H37" s="190"/>
    </row>
    <row r="38" spans="1:8" s="52" customFormat="1" ht="39.950000000000003" customHeight="1" x14ac:dyDescent="0.25">
      <c r="A38" s="365" t="s">
        <v>330</v>
      </c>
      <c r="B38" s="368"/>
      <c r="C38" s="369"/>
      <c r="D38" s="369"/>
      <c r="E38" s="370"/>
      <c r="F38" s="377"/>
      <c r="G38" s="188"/>
      <c r="H38" s="188"/>
    </row>
    <row r="39" spans="1:8" s="52" customFormat="1" ht="39.950000000000003" customHeight="1" x14ac:dyDescent="0.25">
      <c r="A39" s="366"/>
      <c r="B39" s="371"/>
      <c r="C39" s="372"/>
      <c r="D39" s="372"/>
      <c r="E39" s="373"/>
      <c r="F39" s="378"/>
      <c r="G39" s="189"/>
      <c r="H39" s="189"/>
    </row>
    <row r="40" spans="1:8" s="52" customFormat="1" ht="39.950000000000003" customHeight="1" x14ac:dyDescent="0.25">
      <c r="A40" s="366"/>
      <c r="B40" s="371"/>
      <c r="C40" s="372"/>
      <c r="D40" s="372"/>
      <c r="E40" s="373"/>
      <c r="F40" s="378"/>
      <c r="G40" s="189"/>
      <c r="H40" s="189"/>
    </row>
    <row r="41" spans="1:8" s="52" customFormat="1" ht="39.950000000000003" customHeight="1" thickBot="1" x14ac:dyDescent="0.3">
      <c r="A41" s="367"/>
      <c r="B41" s="374"/>
      <c r="C41" s="375"/>
      <c r="D41" s="375"/>
      <c r="E41" s="376"/>
      <c r="F41" s="379"/>
      <c r="G41" s="190"/>
      <c r="H41" s="190"/>
    </row>
    <row r="42" spans="1:8" s="52" customFormat="1" ht="39.950000000000003" customHeight="1" x14ac:dyDescent="0.25">
      <c r="A42" s="365" t="s">
        <v>331</v>
      </c>
      <c r="B42" s="368"/>
      <c r="C42" s="369"/>
      <c r="D42" s="369"/>
      <c r="E42" s="370"/>
      <c r="F42" s="377"/>
      <c r="G42" s="188"/>
      <c r="H42" s="188"/>
    </row>
    <row r="43" spans="1:8" s="52" customFormat="1" ht="39.950000000000003" customHeight="1" x14ac:dyDescent="0.25">
      <c r="A43" s="366"/>
      <c r="B43" s="371"/>
      <c r="C43" s="372"/>
      <c r="D43" s="372"/>
      <c r="E43" s="373"/>
      <c r="F43" s="378"/>
      <c r="G43" s="189"/>
      <c r="H43" s="189"/>
    </row>
    <row r="44" spans="1:8" s="52" customFormat="1" ht="39.950000000000003" customHeight="1" x14ac:dyDescent="0.25">
      <c r="A44" s="366"/>
      <c r="B44" s="371"/>
      <c r="C44" s="372"/>
      <c r="D44" s="372"/>
      <c r="E44" s="373"/>
      <c r="F44" s="378"/>
      <c r="G44" s="189"/>
      <c r="H44" s="189"/>
    </row>
    <row r="45" spans="1:8" s="52" customFormat="1" ht="39.950000000000003" customHeight="1" thickBot="1" x14ac:dyDescent="0.3">
      <c r="A45" s="367"/>
      <c r="B45" s="374"/>
      <c r="C45" s="375"/>
      <c r="D45" s="375"/>
      <c r="E45" s="376"/>
      <c r="F45" s="379"/>
      <c r="G45" s="190"/>
      <c r="H45" s="190"/>
    </row>
    <row r="46" spans="1:8" s="52" customFormat="1" ht="39.950000000000003" customHeight="1" x14ac:dyDescent="0.25">
      <c r="A46" s="365" t="s">
        <v>332</v>
      </c>
      <c r="B46" s="368"/>
      <c r="C46" s="369"/>
      <c r="D46" s="369"/>
      <c r="E46" s="370"/>
      <c r="F46" s="377"/>
      <c r="G46" s="188"/>
      <c r="H46" s="188"/>
    </row>
    <row r="47" spans="1:8" s="52" customFormat="1" ht="39.950000000000003" customHeight="1" x14ac:dyDescent="0.25">
      <c r="A47" s="366"/>
      <c r="B47" s="371"/>
      <c r="C47" s="372"/>
      <c r="D47" s="372"/>
      <c r="E47" s="373"/>
      <c r="F47" s="378"/>
      <c r="G47" s="189"/>
      <c r="H47" s="189"/>
    </row>
    <row r="48" spans="1:8" s="52" customFormat="1" ht="39.950000000000003" customHeight="1" x14ac:dyDescent="0.25">
      <c r="A48" s="366"/>
      <c r="B48" s="371"/>
      <c r="C48" s="372"/>
      <c r="D48" s="372"/>
      <c r="E48" s="373"/>
      <c r="F48" s="378"/>
      <c r="G48" s="189"/>
      <c r="H48" s="189"/>
    </row>
    <row r="49" spans="1:8" s="52" customFormat="1" ht="39.950000000000003" customHeight="1" thickBot="1" x14ac:dyDescent="0.3">
      <c r="A49" s="367"/>
      <c r="B49" s="374"/>
      <c r="C49" s="375"/>
      <c r="D49" s="375"/>
      <c r="E49" s="376"/>
      <c r="F49" s="379"/>
      <c r="G49" s="190"/>
      <c r="H49" s="190"/>
    </row>
    <row r="50" spans="1:8" s="52" customFormat="1" ht="39.950000000000003" customHeight="1" x14ac:dyDescent="0.25">
      <c r="A50" s="365" t="s">
        <v>333</v>
      </c>
      <c r="B50" s="368"/>
      <c r="C50" s="369"/>
      <c r="D50" s="369"/>
      <c r="E50" s="370"/>
      <c r="F50" s="377"/>
      <c r="G50" s="188"/>
      <c r="H50" s="188"/>
    </row>
    <row r="51" spans="1:8" s="52" customFormat="1" ht="39.950000000000003" customHeight="1" x14ac:dyDescent="0.25">
      <c r="A51" s="366"/>
      <c r="B51" s="371"/>
      <c r="C51" s="372"/>
      <c r="D51" s="372"/>
      <c r="E51" s="373"/>
      <c r="F51" s="378"/>
      <c r="G51" s="189"/>
      <c r="H51" s="189"/>
    </row>
    <row r="52" spans="1:8" s="52" customFormat="1" ht="39.950000000000003" customHeight="1" x14ac:dyDescent="0.25">
      <c r="A52" s="366"/>
      <c r="B52" s="371"/>
      <c r="C52" s="372"/>
      <c r="D52" s="372"/>
      <c r="E52" s="373"/>
      <c r="F52" s="378"/>
      <c r="G52" s="189"/>
      <c r="H52" s="189"/>
    </row>
    <row r="53" spans="1:8" s="52" customFormat="1" ht="39.950000000000003" customHeight="1" thickBot="1" x14ac:dyDescent="0.3">
      <c r="A53" s="367"/>
      <c r="B53" s="374"/>
      <c r="C53" s="375"/>
      <c r="D53" s="375"/>
      <c r="E53" s="376"/>
      <c r="F53" s="379"/>
      <c r="G53" s="190"/>
      <c r="H53" s="190"/>
    </row>
    <row r="54" spans="1:8" s="52" customFormat="1" ht="39.950000000000003" customHeight="1" x14ac:dyDescent="0.25">
      <c r="A54" s="365" t="s">
        <v>393</v>
      </c>
      <c r="B54" s="368"/>
      <c r="C54" s="369"/>
      <c r="D54" s="369"/>
      <c r="E54" s="370"/>
      <c r="F54" s="377"/>
      <c r="G54" s="188"/>
      <c r="H54" s="188"/>
    </row>
    <row r="55" spans="1:8" s="52" customFormat="1" ht="39.950000000000003" customHeight="1" x14ac:dyDescent="0.25">
      <c r="A55" s="366"/>
      <c r="B55" s="371"/>
      <c r="C55" s="372"/>
      <c r="D55" s="372"/>
      <c r="E55" s="373"/>
      <c r="F55" s="378"/>
      <c r="G55" s="189"/>
      <c r="H55" s="189"/>
    </row>
    <row r="56" spans="1:8" s="52" customFormat="1" ht="39.950000000000003" customHeight="1" x14ac:dyDescent="0.25">
      <c r="A56" s="366"/>
      <c r="B56" s="371"/>
      <c r="C56" s="372"/>
      <c r="D56" s="372"/>
      <c r="E56" s="373"/>
      <c r="F56" s="378"/>
      <c r="G56" s="189"/>
      <c r="H56" s="189"/>
    </row>
    <row r="57" spans="1:8" s="52" customFormat="1" ht="39.950000000000003" customHeight="1" thickBot="1" x14ac:dyDescent="0.3">
      <c r="A57" s="367"/>
      <c r="B57" s="374"/>
      <c r="C57" s="375"/>
      <c r="D57" s="375"/>
      <c r="E57" s="376"/>
      <c r="F57" s="379"/>
      <c r="G57" s="190"/>
      <c r="H57" s="190"/>
    </row>
    <row r="58" spans="1:8" s="193" customFormat="1" ht="3" customHeight="1" x14ac:dyDescent="0.2">
      <c r="A58" s="192"/>
      <c r="H58" s="194"/>
    </row>
    <row r="59" spans="1:8" s="19" customFormat="1" ht="15" x14ac:dyDescent="0.2"/>
    <row r="60" spans="1:8" s="19" customFormat="1" ht="15" x14ac:dyDescent="0.2"/>
    <row r="61" spans="1:8" s="19" customFormat="1" ht="15" x14ac:dyDescent="0.2"/>
    <row r="62" spans="1:8" s="19" customFormat="1" ht="15" x14ac:dyDescent="0.2"/>
    <row r="63" spans="1:8" s="19" customFormat="1" ht="15" x14ac:dyDescent="0.2"/>
    <row r="64" spans="1:8" s="19" customFormat="1" ht="15" x14ac:dyDescent="0.2"/>
    <row r="65" s="19" customFormat="1" ht="15" x14ac:dyDescent="0.2"/>
    <row r="66" s="19" customFormat="1" ht="15" x14ac:dyDescent="0.2"/>
    <row r="67" s="19" customFormat="1" ht="15" x14ac:dyDescent="0.2"/>
    <row r="68" s="19" customFormat="1" ht="15" x14ac:dyDescent="0.2"/>
    <row r="69" s="19" customFormat="1" ht="15" x14ac:dyDescent="0.2"/>
    <row r="70" s="19" customFormat="1" ht="15" x14ac:dyDescent="0.2"/>
    <row r="71" s="19" customFormat="1" ht="15" x14ac:dyDescent="0.2"/>
    <row r="72" s="19" customFormat="1" ht="15" x14ac:dyDescent="0.2"/>
    <row r="73" s="19" customFormat="1" ht="15" x14ac:dyDescent="0.2"/>
    <row r="74" s="19" customFormat="1" ht="15" x14ac:dyDescent="0.2"/>
    <row r="75" s="19" customFormat="1" ht="15" x14ac:dyDescent="0.2"/>
    <row r="76" s="19" customFormat="1" ht="15" x14ac:dyDescent="0.2"/>
    <row r="77" s="19" customFormat="1" ht="15" x14ac:dyDescent="0.2"/>
    <row r="78" s="19" customFormat="1" ht="15" x14ac:dyDescent="0.2"/>
    <row r="79" s="19" customFormat="1" ht="15" x14ac:dyDescent="0.2"/>
    <row r="80" s="19" customFormat="1" ht="15" x14ac:dyDescent="0.2"/>
    <row r="81" s="19" customFormat="1" ht="15" x14ac:dyDescent="0.2"/>
    <row r="82" s="19" customFormat="1" ht="15" x14ac:dyDescent="0.2"/>
    <row r="83" s="19" customFormat="1" ht="15" x14ac:dyDescent="0.2"/>
    <row r="84" s="19" customFormat="1" ht="15" x14ac:dyDescent="0.2"/>
    <row r="85" s="19" customFormat="1" ht="15" x14ac:dyDescent="0.2"/>
    <row r="86" s="19" customFormat="1" ht="15" x14ac:dyDescent="0.2"/>
    <row r="87" s="19" customFormat="1" ht="15" x14ac:dyDescent="0.2"/>
    <row r="88" s="19" customFormat="1" ht="15" x14ac:dyDescent="0.2"/>
    <row r="89" s="19" customFormat="1" ht="15" x14ac:dyDescent="0.2"/>
    <row r="90" s="19" customFormat="1" ht="15" x14ac:dyDescent="0.2"/>
    <row r="91" s="19" customFormat="1" ht="15" x14ac:dyDescent="0.2"/>
    <row r="92" s="19" customFormat="1" ht="15" x14ac:dyDescent="0.2"/>
    <row r="93" s="19" customFormat="1" ht="15" x14ac:dyDescent="0.2"/>
    <row r="94" s="19" customFormat="1" ht="15" x14ac:dyDescent="0.2"/>
    <row r="95" s="19" customFormat="1" ht="15" x14ac:dyDescent="0.2"/>
    <row r="96" s="19" customFormat="1" ht="15" x14ac:dyDescent="0.2"/>
    <row r="97" s="19" customFormat="1" ht="15" x14ac:dyDescent="0.2"/>
    <row r="98" s="19" customFormat="1" ht="15" x14ac:dyDescent="0.2"/>
    <row r="99" s="19" customFormat="1" ht="15" x14ac:dyDescent="0.2"/>
    <row r="100" s="19" customFormat="1" ht="15" x14ac:dyDescent="0.2"/>
    <row r="101" s="19" customFormat="1" ht="15" x14ac:dyDescent="0.2"/>
    <row r="102" s="19" customFormat="1" ht="15" x14ac:dyDescent="0.2"/>
    <row r="103" s="19" customFormat="1" ht="15" x14ac:dyDescent="0.2"/>
    <row r="104" s="19" customFormat="1" ht="15" x14ac:dyDescent="0.2"/>
    <row r="105" s="19" customFormat="1" ht="15" x14ac:dyDescent="0.2"/>
    <row r="106" s="19" customFormat="1" ht="15" x14ac:dyDescent="0.2"/>
    <row r="107" s="19" customFormat="1" ht="15" x14ac:dyDescent="0.2"/>
    <row r="108" s="19" customFormat="1" ht="15" x14ac:dyDescent="0.2"/>
    <row r="109" s="19" customFormat="1" ht="15" x14ac:dyDescent="0.2"/>
    <row r="110" s="19" customFormat="1" ht="15" x14ac:dyDescent="0.2"/>
    <row r="111" s="19" customFormat="1" ht="15" x14ac:dyDescent="0.2"/>
    <row r="112" s="19" customFormat="1" ht="15" x14ac:dyDescent="0.2"/>
    <row r="113" s="19" customFormat="1" ht="15" x14ac:dyDescent="0.2"/>
  </sheetData>
  <sheetProtection algorithmName="SHA-512" hashValue="4DESg3bqsXVzJgh3Li4FawDLcEa7WEe0/+HJVJREQHB8TntM0DzQt3YgKRuO4PID3amd8JYwv0u97gUjL8AfSw==" saltValue="8z+gEKPbt7PgOv7mD9pRWA==" spinCount="100000" sheet="1" objects="1" scenarios="1" formatCells="0" selectLockedCells="1"/>
  <mergeCells count="38">
    <mergeCell ref="A10:H10"/>
    <mergeCell ref="G4:H4"/>
    <mergeCell ref="G5:H5"/>
    <mergeCell ref="G6:H6"/>
    <mergeCell ref="A9:H9"/>
    <mergeCell ref="F30:F33"/>
    <mergeCell ref="A13:H13"/>
    <mergeCell ref="E16:H16"/>
    <mergeCell ref="E18:H18"/>
    <mergeCell ref="B21:E21"/>
    <mergeCell ref="A22:A25"/>
    <mergeCell ref="B22:E25"/>
    <mergeCell ref="F22:F25"/>
    <mergeCell ref="A54:A57"/>
    <mergeCell ref="B54:E57"/>
    <mergeCell ref="F54:F57"/>
    <mergeCell ref="A42:A45"/>
    <mergeCell ref="B42:E45"/>
    <mergeCell ref="F42:F45"/>
    <mergeCell ref="A46:A49"/>
    <mergeCell ref="B46:E49"/>
    <mergeCell ref="F46:F49"/>
    <mergeCell ref="A1:H1"/>
    <mergeCell ref="A3:H3"/>
    <mergeCell ref="A50:A53"/>
    <mergeCell ref="B50:E53"/>
    <mergeCell ref="F50:F53"/>
    <mergeCell ref="A34:A37"/>
    <mergeCell ref="B34:E37"/>
    <mergeCell ref="F34:F37"/>
    <mergeCell ref="A38:A41"/>
    <mergeCell ref="B38:E41"/>
    <mergeCell ref="F38:F41"/>
    <mergeCell ref="A26:A29"/>
    <mergeCell ref="B26:E29"/>
    <mergeCell ref="F26:F29"/>
    <mergeCell ref="A30:A33"/>
    <mergeCell ref="B30:E33"/>
  </mergeCells>
  <dataValidations count="2">
    <dataValidation type="list" allowBlank="1" showInputMessage="1" showErrorMessage="1" sqref="C18:D19">
      <formula1>#REF!</formula1>
    </dataValidation>
    <dataValidation type="list" allowBlank="1" showInputMessage="1" showErrorMessage="1" sqref="C16:D17">
      <formula1>#REF!</formula1>
    </dataValidation>
  </dataValidations>
  <printOptions horizontalCentered="1"/>
  <pageMargins left="0.25" right="0.25" top="0.5" bottom="0.25" header="0" footer="0"/>
  <pageSetup scale="75" orientation="landscape" r:id="rId1"/>
  <headerFooter alignWithMargins="0">
    <oddHeader>&amp;L&amp;"Arial,Bold"&amp;11Board of Governors, California Community Colleges
Chancellor's Office (CCCCO)</oddHeader>
    <oddFooter>&amp;LCCCCO Forms Package_no metrics-with match&amp;R9-2016</oddFooter>
  </headerFooter>
  <rowBreaks count="2" manualBreakCount="2">
    <brk id="33" max="16383" man="1"/>
    <brk id="45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7" tint="0.59999389629810485"/>
  </sheetPr>
  <dimension ref="A1:H113"/>
  <sheetViews>
    <sheetView zoomScale="87" zoomScaleNormal="87" workbookViewId="0">
      <selection activeCell="A13" sqref="A13:H13"/>
    </sheetView>
  </sheetViews>
  <sheetFormatPr defaultColWidth="9.1640625" defaultRowHeight="11.25" x14ac:dyDescent="0.2"/>
  <cols>
    <col min="1" max="1" width="7" style="5" customWidth="1"/>
    <col min="2" max="2" width="18.6640625" style="5" customWidth="1"/>
    <col min="3" max="3" width="10.6640625" style="5" customWidth="1"/>
    <col min="4" max="4" width="2.6640625" style="5" customWidth="1"/>
    <col min="5" max="5" width="44.6640625" style="5" customWidth="1"/>
    <col min="6" max="6" width="74.6640625" style="5" customWidth="1"/>
    <col min="7" max="7" width="25.6640625" style="5" customWidth="1"/>
    <col min="8" max="8" width="28.6640625" style="5" customWidth="1"/>
    <col min="9" max="9" width="17.5" style="5" customWidth="1"/>
    <col min="10" max="10" width="27.83203125" style="5" customWidth="1"/>
    <col min="11" max="16384" width="9.1640625" style="5"/>
  </cols>
  <sheetData>
    <row r="1" spans="1:8" s="198" customFormat="1" ht="18" x14ac:dyDescent="0.2">
      <c r="A1" s="364" t="s">
        <v>409</v>
      </c>
      <c r="B1" s="364"/>
      <c r="C1" s="364"/>
      <c r="D1" s="364"/>
      <c r="E1" s="364"/>
      <c r="F1" s="364"/>
      <c r="G1" s="364"/>
      <c r="H1" s="364"/>
    </row>
    <row r="2" spans="1:8" ht="3" customHeight="1" x14ac:dyDescent="0.25">
      <c r="A2" s="191"/>
      <c r="B2" s="191"/>
      <c r="C2" s="191"/>
      <c r="D2" s="191"/>
      <c r="E2" s="191"/>
      <c r="F2" s="191"/>
      <c r="G2" s="191"/>
      <c r="H2" s="191"/>
    </row>
    <row r="3" spans="1:8" ht="15" x14ac:dyDescent="0.2">
      <c r="A3" s="255" t="s">
        <v>403</v>
      </c>
      <c r="B3" s="255"/>
      <c r="C3" s="255"/>
      <c r="D3" s="255"/>
      <c r="E3" s="255"/>
      <c r="F3" s="255"/>
      <c r="G3" s="255"/>
      <c r="H3" s="255"/>
    </row>
    <row r="4" spans="1:8" ht="48.75" customHeight="1" x14ac:dyDescent="0.2">
      <c r="A4" s="16"/>
      <c r="B4" s="16"/>
      <c r="C4" s="16"/>
      <c r="D4" s="16"/>
      <c r="E4" s="16"/>
      <c r="F4" s="99" t="s">
        <v>306</v>
      </c>
      <c r="G4" s="389" t="str">
        <f>'Contact Page'!D4</f>
        <v>CAI - Pre-Apprenticeship and Enhanced OJT</v>
      </c>
      <c r="H4" s="389"/>
    </row>
    <row r="5" spans="1:8" ht="30" customHeight="1" x14ac:dyDescent="0.2">
      <c r="A5" s="17"/>
      <c r="B5" s="17"/>
      <c r="C5" s="17"/>
      <c r="D5" s="17"/>
      <c r="E5" s="17"/>
      <c r="F5" s="143" t="s">
        <v>10</v>
      </c>
      <c r="G5" s="390">
        <f>'Budget Detail Sheet'!D5</f>
        <v>0</v>
      </c>
      <c r="H5" s="390"/>
    </row>
    <row r="6" spans="1:8" ht="30" customHeight="1" x14ac:dyDescent="0.2">
      <c r="A6" s="17"/>
      <c r="B6" s="17"/>
      <c r="C6" s="17"/>
      <c r="D6" s="17"/>
      <c r="E6" s="17"/>
      <c r="F6" s="143" t="s">
        <v>11</v>
      </c>
      <c r="G6" s="390">
        <f>'Budget Detail Sheet'!D6</f>
        <v>0</v>
      </c>
      <c r="H6" s="390"/>
    </row>
    <row r="7" spans="1:8" ht="19.899999999999999" customHeight="1" x14ac:dyDescent="0.2">
      <c r="A7" s="17"/>
      <c r="B7" s="17"/>
      <c r="C7" s="17"/>
      <c r="D7" s="17"/>
      <c r="E7" s="17"/>
      <c r="F7" s="143" t="str">
        <f>'Contact Page'!C6</f>
        <v>RFA NUMBER:</v>
      </c>
      <c r="G7" s="108" t="str">
        <f>'Budget Detail Sheet'!D7</f>
        <v>17-192</v>
      </c>
      <c r="H7" s="10"/>
    </row>
    <row r="8" spans="1:8" ht="2.1" customHeight="1" x14ac:dyDescent="0.2">
      <c r="A8" s="3"/>
      <c r="B8" s="3"/>
      <c r="C8" s="3"/>
      <c r="D8" s="3"/>
      <c r="E8" s="3"/>
      <c r="F8" s="3"/>
      <c r="G8" s="3"/>
      <c r="H8" s="3"/>
    </row>
    <row r="9" spans="1:8" ht="20.25" x14ac:dyDescent="0.3">
      <c r="A9" s="276" t="s">
        <v>405</v>
      </c>
      <c r="B9" s="276"/>
      <c r="C9" s="276"/>
      <c r="D9" s="276"/>
      <c r="E9" s="276"/>
      <c r="F9" s="276"/>
      <c r="G9" s="276"/>
      <c r="H9" s="276"/>
    </row>
    <row r="10" spans="1:8" ht="18" x14ac:dyDescent="0.25">
      <c r="A10" s="388" t="s">
        <v>406</v>
      </c>
      <c r="B10" s="388"/>
      <c r="C10" s="388"/>
      <c r="D10" s="388"/>
      <c r="E10" s="388"/>
      <c r="F10" s="388"/>
      <c r="G10" s="388"/>
      <c r="H10" s="388"/>
    </row>
    <row r="11" spans="1:8" ht="2.1" customHeight="1" thickBot="1" x14ac:dyDescent="0.25">
      <c r="A11" s="3"/>
      <c r="B11" s="3"/>
      <c r="C11" s="3"/>
      <c r="D11" s="3"/>
      <c r="E11" s="3"/>
      <c r="F11" s="3"/>
      <c r="G11" s="3"/>
      <c r="H11" s="3"/>
    </row>
    <row r="12" spans="1:8" ht="18" customHeight="1" x14ac:dyDescent="0.25">
      <c r="A12" s="111" t="s">
        <v>310</v>
      </c>
      <c r="B12" s="124"/>
      <c r="C12" s="134">
        <v>4</v>
      </c>
      <c r="D12" s="112"/>
      <c r="E12" s="112"/>
      <c r="F12" s="112"/>
      <c r="G12" s="112"/>
      <c r="H12" s="113"/>
    </row>
    <row r="13" spans="1:8" s="109" customFormat="1" ht="54.95" customHeight="1" thickBot="1" x14ac:dyDescent="0.25">
      <c r="A13" s="380"/>
      <c r="B13" s="381"/>
      <c r="C13" s="381"/>
      <c r="D13" s="381"/>
      <c r="E13" s="381"/>
      <c r="F13" s="381"/>
      <c r="G13" s="381"/>
      <c r="H13" s="382"/>
    </row>
    <row r="14" spans="1:8" ht="7.9" customHeight="1" thickBot="1" x14ac:dyDescent="0.25">
      <c r="A14" s="3"/>
      <c r="B14" s="3"/>
      <c r="C14" s="3"/>
      <c r="D14" s="3"/>
      <c r="E14" s="3"/>
      <c r="F14" s="3"/>
      <c r="G14" s="3"/>
      <c r="H14" s="3"/>
    </row>
    <row r="15" spans="1:8" s="92" customFormat="1" ht="18" hidden="1" customHeight="1" x14ac:dyDescent="0.2">
      <c r="A15" s="144" t="s">
        <v>301</v>
      </c>
      <c r="B15" s="102"/>
      <c r="C15" s="114"/>
      <c r="D15" s="114"/>
      <c r="E15" s="103"/>
      <c r="F15" s="103"/>
      <c r="G15" s="101"/>
      <c r="H15" s="104"/>
    </row>
    <row r="16" spans="1:8" s="92" customFormat="1" ht="28.15" hidden="1" customHeight="1" x14ac:dyDescent="0.2">
      <c r="A16" s="117"/>
      <c r="B16" s="115" t="s">
        <v>311</v>
      </c>
      <c r="C16" s="130"/>
      <c r="D16" s="116"/>
      <c r="E16" s="383" t="str">
        <f>IF(C16="","",VLOOKUP(C16,#REF!,2,0))</f>
        <v/>
      </c>
      <c r="F16" s="383"/>
      <c r="G16" s="383"/>
      <c r="H16" s="384"/>
    </row>
    <row r="17" spans="1:8" s="123" customFormat="1" ht="4.1500000000000004" hidden="1" customHeight="1" x14ac:dyDescent="0.2">
      <c r="A17" s="118"/>
      <c r="B17" s="119"/>
      <c r="C17" s="120"/>
      <c r="D17" s="120"/>
      <c r="E17" s="121"/>
      <c r="F17" s="121"/>
      <c r="G17" s="121"/>
      <c r="H17" s="122"/>
    </row>
    <row r="18" spans="1:8" s="92" customFormat="1" ht="28.15" hidden="1" customHeight="1" x14ac:dyDescent="0.2">
      <c r="A18" s="117"/>
      <c r="B18" s="115" t="s">
        <v>312</v>
      </c>
      <c r="C18" s="130"/>
      <c r="D18" s="116"/>
      <c r="E18" s="383" t="str">
        <f>IF(C18="","",VLOOKUP(C18,#REF!,2,0))</f>
        <v/>
      </c>
      <c r="F18" s="383"/>
      <c r="G18" s="383"/>
      <c r="H18" s="384"/>
    </row>
    <row r="19" spans="1:8" s="123" customFormat="1" ht="4.1500000000000004" hidden="1" customHeight="1" thickBot="1" x14ac:dyDescent="0.25">
      <c r="A19" s="125"/>
      <c r="B19" s="126"/>
      <c r="C19" s="127"/>
      <c r="D19" s="127"/>
      <c r="E19" s="128"/>
      <c r="F19" s="128"/>
      <c r="G19" s="128"/>
      <c r="H19" s="129"/>
    </row>
    <row r="20" spans="1:8" ht="7.9" hidden="1" customHeight="1" thickBot="1" x14ac:dyDescent="0.25">
      <c r="A20" s="3"/>
      <c r="B20" s="3"/>
      <c r="C20" s="3"/>
      <c r="D20" s="3"/>
      <c r="E20" s="3"/>
      <c r="F20" s="3"/>
      <c r="G20" s="3"/>
      <c r="H20" s="3"/>
    </row>
    <row r="21" spans="1:8" s="52" customFormat="1" ht="37.15" customHeight="1" thickBot="1" x14ac:dyDescent="0.3">
      <c r="A21" s="69" t="s">
        <v>284</v>
      </c>
      <c r="B21" s="385" t="s">
        <v>240</v>
      </c>
      <c r="C21" s="386"/>
      <c r="D21" s="386"/>
      <c r="E21" s="387"/>
      <c r="F21" s="69" t="s">
        <v>243</v>
      </c>
      <c r="G21" s="145" t="s">
        <v>241</v>
      </c>
      <c r="H21" s="70" t="s">
        <v>242</v>
      </c>
    </row>
    <row r="22" spans="1:8" s="52" customFormat="1" ht="39.950000000000003" customHeight="1" x14ac:dyDescent="0.25">
      <c r="A22" s="365" t="s">
        <v>334</v>
      </c>
      <c r="B22" s="368"/>
      <c r="C22" s="369"/>
      <c r="D22" s="369"/>
      <c r="E22" s="370"/>
      <c r="F22" s="377"/>
      <c r="G22" s="188"/>
      <c r="H22" s="188"/>
    </row>
    <row r="23" spans="1:8" s="52" customFormat="1" ht="39.950000000000003" customHeight="1" x14ac:dyDescent="0.25">
      <c r="A23" s="366"/>
      <c r="B23" s="371"/>
      <c r="C23" s="372"/>
      <c r="D23" s="372"/>
      <c r="E23" s="373"/>
      <c r="F23" s="378"/>
      <c r="G23" s="189"/>
      <c r="H23" s="189"/>
    </row>
    <row r="24" spans="1:8" s="52" customFormat="1" ht="39.950000000000003" customHeight="1" x14ac:dyDescent="0.25">
      <c r="A24" s="366"/>
      <c r="B24" s="371"/>
      <c r="C24" s="372"/>
      <c r="D24" s="372"/>
      <c r="E24" s="373"/>
      <c r="F24" s="378"/>
      <c r="G24" s="189"/>
      <c r="H24" s="189"/>
    </row>
    <row r="25" spans="1:8" s="52" customFormat="1" ht="39.950000000000003" customHeight="1" thickBot="1" x14ac:dyDescent="0.3">
      <c r="A25" s="367"/>
      <c r="B25" s="374"/>
      <c r="C25" s="375"/>
      <c r="D25" s="375"/>
      <c r="E25" s="376"/>
      <c r="F25" s="379"/>
      <c r="G25" s="190"/>
      <c r="H25" s="190"/>
    </row>
    <row r="26" spans="1:8" s="52" customFormat="1" ht="39.950000000000003" customHeight="1" x14ac:dyDescent="0.25">
      <c r="A26" s="365" t="s">
        <v>335</v>
      </c>
      <c r="B26" s="368"/>
      <c r="C26" s="369"/>
      <c r="D26" s="369"/>
      <c r="E26" s="370"/>
      <c r="F26" s="377"/>
      <c r="G26" s="188"/>
      <c r="H26" s="188"/>
    </row>
    <row r="27" spans="1:8" s="52" customFormat="1" ht="39.950000000000003" customHeight="1" x14ac:dyDescent="0.25">
      <c r="A27" s="366"/>
      <c r="B27" s="371"/>
      <c r="C27" s="372"/>
      <c r="D27" s="372"/>
      <c r="E27" s="373"/>
      <c r="F27" s="378"/>
      <c r="G27" s="189"/>
      <c r="H27" s="189"/>
    </row>
    <row r="28" spans="1:8" s="52" customFormat="1" ht="39.950000000000003" customHeight="1" x14ac:dyDescent="0.25">
      <c r="A28" s="366"/>
      <c r="B28" s="371"/>
      <c r="C28" s="372"/>
      <c r="D28" s="372"/>
      <c r="E28" s="373"/>
      <c r="F28" s="378"/>
      <c r="G28" s="189"/>
      <c r="H28" s="189"/>
    </row>
    <row r="29" spans="1:8" s="52" customFormat="1" ht="39.950000000000003" customHeight="1" thickBot="1" x14ac:dyDescent="0.3">
      <c r="A29" s="367"/>
      <c r="B29" s="374"/>
      <c r="C29" s="375"/>
      <c r="D29" s="375"/>
      <c r="E29" s="376"/>
      <c r="F29" s="379"/>
      <c r="G29" s="190"/>
      <c r="H29" s="190"/>
    </row>
    <row r="30" spans="1:8" s="52" customFormat="1" ht="39.950000000000003" customHeight="1" x14ac:dyDescent="0.25">
      <c r="A30" s="365" t="s">
        <v>336</v>
      </c>
      <c r="B30" s="368"/>
      <c r="C30" s="369"/>
      <c r="D30" s="369"/>
      <c r="E30" s="370"/>
      <c r="F30" s="377"/>
      <c r="G30" s="188"/>
      <c r="H30" s="188"/>
    </row>
    <row r="31" spans="1:8" s="52" customFormat="1" ht="39.950000000000003" customHeight="1" x14ac:dyDescent="0.25">
      <c r="A31" s="366"/>
      <c r="B31" s="371"/>
      <c r="C31" s="372"/>
      <c r="D31" s="372"/>
      <c r="E31" s="373"/>
      <c r="F31" s="378"/>
      <c r="G31" s="189"/>
      <c r="H31" s="189"/>
    </row>
    <row r="32" spans="1:8" s="52" customFormat="1" ht="39.950000000000003" customHeight="1" x14ac:dyDescent="0.25">
      <c r="A32" s="366"/>
      <c r="B32" s="371"/>
      <c r="C32" s="372"/>
      <c r="D32" s="372"/>
      <c r="E32" s="373"/>
      <c r="F32" s="378"/>
      <c r="G32" s="189"/>
      <c r="H32" s="189"/>
    </row>
    <row r="33" spans="1:8" s="52" customFormat="1" ht="39.950000000000003" customHeight="1" thickBot="1" x14ac:dyDescent="0.3">
      <c r="A33" s="367"/>
      <c r="B33" s="374"/>
      <c r="C33" s="375"/>
      <c r="D33" s="375"/>
      <c r="E33" s="376"/>
      <c r="F33" s="379"/>
      <c r="G33" s="190"/>
      <c r="H33" s="190"/>
    </row>
    <row r="34" spans="1:8" s="52" customFormat="1" ht="39.950000000000003" customHeight="1" x14ac:dyDescent="0.25">
      <c r="A34" s="365" t="s">
        <v>337</v>
      </c>
      <c r="B34" s="368"/>
      <c r="C34" s="369"/>
      <c r="D34" s="369"/>
      <c r="E34" s="370"/>
      <c r="F34" s="377"/>
      <c r="G34" s="188"/>
      <c r="H34" s="188"/>
    </row>
    <row r="35" spans="1:8" s="52" customFormat="1" ht="39.950000000000003" customHeight="1" x14ac:dyDescent="0.25">
      <c r="A35" s="366"/>
      <c r="B35" s="371"/>
      <c r="C35" s="372"/>
      <c r="D35" s="372"/>
      <c r="E35" s="373"/>
      <c r="F35" s="378"/>
      <c r="G35" s="189"/>
      <c r="H35" s="189"/>
    </row>
    <row r="36" spans="1:8" s="52" customFormat="1" ht="39.950000000000003" customHeight="1" x14ac:dyDescent="0.25">
      <c r="A36" s="366"/>
      <c r="B36" s="371"/>
      <c r="C36" s="372"/>
      <c r="D36" s="372"/>
      <c r="E36" s="373"/>
      <c r="F36" s="378"/>
      <c r="G36" s="189"/>
      <c r="H36" s="189"/>
    </row>
    <row r="37" spans="1:8" s="52" customFormat="1" ht="39.950000000000003" customHeight="1" thickBot="1" x14ac:dyDescent="0.3">
      <c r="A37" s="367"/>
      <c r="B37" s="374"/>
      <c r="C37" s="375"/>
      <c r="D37" s="375"/>
      <c r="E37" s="376"/>
      <c r="F37" s="379"/>
      <c r="G37" s="190"/>
      <c r="H37" s="190"/>
    </row>
    <row r="38" spans="1:8" s="52" customFormat="1" ht="39.950000000000003" customHeight="1" x14ac:dyDescent="0.25">
      <c r="A38" s="365" t="s">
        <v>338</v>
      </c>
      <c r="B38" s="368"/>
      <c r="C38" s="369"/>
      <c r="D38" s="369"/>
      <c r="E38" s="370"/>
      <c r="F38" s="377"/>
      <c r="G38" s="188"/>
      <c r="H38" s="188"/>
    </row>
    <row r="39" spans="1:8" s="52" customFormat="1" ht="39.950000000000003" customHeight="1" x14ac:dyDescent="0.25">
      <c r="A39" s="366"/>
      <c r="B39" s="371"/>
      <c r="C39" s="372"/>
      <c r="D39" s="372"/>
      <c r="E39" s="373"/>
      <c r="F39" s="378"/>
      <c r="G39" s="189"/>
      <c r="H39" s="189"/>
    </row>
    <row r="40" spans="1:8" s="52" customFormat="1" ht="39.950000000000003" customHeight="1" x14ac:dyDescent="0.25">
      <c r="A40" s="366"/>
      <c r="B40" s="371"/>
      <c r="C40" s="372"/>
      <c r="D40" s="372"/>
      <c r="E40" s="373"/>
      <c r="F40" s="378"/>
      <c r="G40" s="189"/>
      <c r="H40" s="189"/>
    </row>
    <row r="41" spans="1:8" s="52" customFormat="1" ht="39.950000000000003" customHeight="1" thickBot="1" x14ac:dyDescent="0.3">
      <c r="A41" s="367"/>
      <c r="B41" s="374"/>
      <c r="C41" s="375"/>
      <c r="D41" s="375"/>
      <c r="E41" s="376"/>
      <c r="F41" s="379"/>
      <c r="G41" s="190"/>
      <c r="H41" s="190"/>
    </row>
    <row r="42" spans="1:8" s="52" customFormat="1" ht="39.950000000000003" customHeight="1" x14ac:dyDescent="0.25">
      <c r="A42" s="365" t="s">
        <v>339</v>
      </c>
      <c r="B42" s="368"/>
      <c r="C42" s="369"/>
      <c r="D42" s="369"/>
      <c r="E42" s="370"/>
      <c r="F42" s="377"/>
      <c r="G42" s="188"/>
      <c r="H42" s="188"/>
    </row>
    <row r="43" spans="1:8" s="52" customFormat="1" ht="39.950000000000003" customHeight="1" x14ac:dyDescent="0.25">
      <c r="A43" s="366"/>
      <c r="B43" s="371"/>
      <c r="C43" s="372"/>
      <c r="D43" s="372"/>
      <c r="E43" s="373"/>
      <c r="F43" s="378"/>
      <c r="G43" s="189"/>
      <c r="H43" s="189"/>
    </row>
    <row r="44" spans="1:8" s="52" customFormat="1" ht="39.950000000000003" customHeight="1" x14ac:dyDescent="0.25">
      <c r="A44" s="366"/>
      <c r="B44" s="371"/>
      <c r="C44" s="372"/>
      <c r="D44" s="372"/>
      <c r="E44" s="373"/>
      <c r="F44" s="378"/>
      <c r="G44" s="189"/>
      <c r="H44" s="189"/>
    </row>
    <row r="45" spans="1:8" s="52" customFormat="1" ht="39.950000000000003" customHeight="1" thickBot="1" x14ac:dyDescent="0.3">
      <c r="A45" s="367"/>
      <c r="B45" s="374"/>
      <c r="C45" s="375"/>
      <c r="D45" s="375"/>
      <c r="E45" s="376"/>
      <c r="F45" s="379"/>
      <c r="G45" s="190"/>
      <c r="H45" s="190"/>
    </row>
    <row r="46" spans="1:8" s="52" customFormat="1" ht="39.950000000000003" customHeight="1" x14ac:dyDescent="0.25">
      <c r="A46" s="365" t="s">
        <v>340</v>
      </c>
      <c r="B46" s="368"/>
      <c r="C46" s="369"/>
      <c r="D46" s="369"/>
      <c r="E46" s="370"/>
      <c r="F46" s="377"/>
      <c r="G46" s="188"/>
      <c r="H46" s="188"/>
    </row>
    <row r="47" spans="1:8" s="52" customFormat="1" ht="39.950000000000003" customHeight="1" x14ac:dyDescent="0.25">
      <c r="A47" s="366"/>
      <c r="B47" s="371"/>
      <c r="C47" s="372"/>
      <c r="D47" s="372"/>
      <c r="E47" s="373"/>
      <c r="F47" s="378"/>
      <c r="G47" s="189"/>
      <c r="H47" s="189"/>
    </row>
    <row r="48" spans="1:8" s="52" customFormat="1" ht="39.950000000000003" customHeight="1" x14ac:dyDescent="0.25">
      <c r="A48" s="366"/>
      <c r="B48" s="371"/>
      <c r="C48" s="372"/>
      <c r="D48" s="372"/>
      <c r="E48" s="373"/>
      <c r="F48" s="378"/>
      <c r="G48" s="189"/>
      <c r="H48" s="189"/>
    </row>
    <row r="49" spans="1:8" s="52" customFormat="1" ht="39.950000000000003" customHeight="1" thickBot="1" x14ac:dyDescent="0.3">
      <c r="A49" s="367"/>
      <c r="B49" s="374"/>
      <c r="C49" s="375"/>
      <c r="D49" s="375"/>
      <c r="E49" s="376"/>
      <c r="F49" s="379"/>
      <c r="G49" s="190"/>
      <c r="H49" s="190"/>
    </row>
    <row r="50" spans="1:8" s="52" customFormat="1" ht="39.950000000000003" customHeight="1" x14ac:dyDescent="0.25">
      <c r="A50" s="365" t="s">
        <v>341</v>
      </c>
      <c r="B50" s="368"/>
      <c r="C50" s="369"/>
      <c r="D50" s="369"/>
      <c r="E50" s="370"/>
      <c r="F50" s="377"/>
      <c r="G50" s="188"/>
      <c r="H50" s="188"/>
    </row>
    <row r="51" spans="1:8" s="52" customFormat="1" ht="39.950000000000003" customHeight="1" x14ac:dyDescent="0.25">
      <c r="A51" s="366"/>
      <c r="B51" s="371"/>
      <c r="C51" s="372"/>
      <c r="D51" s="372"/>
      <c r="E51" s="373"/>
      <c r="F51" s="378"/>
      <c r="G51" s="189"/>
      <c r="H51" s="189"/>
    </row>
    <row r="52" spans="1:8" s="52" customFormat="1" ht="39.950000000000003" customHeight="1" x14ac:dyDescent="0.25">
      <c r="A52" s="366"/>
      <c r="B52" s="371"/>
      <c r="C52" s="372"/>
      <c r="D52" s="372"/>
      <c r="E52" s="373"/>
      <c r="F52" s="378"/>
      <c r="G52" s="189"/>
      <c r="H52" s="189"/>
    </row>
    <row r="53" spans="1:8" s="52" customFormat="1" ht="39.950000000000003" customHeight="1" thickBot="1" x14ac:dyDescent="0.3">
      <c r="A53" s="367"/>
      <c r="B53" s="374"/>
      <c r="C53" s="375"/>
      <c r="D53" s="375"/>
      <c r="E53" s="376"/>
      <c r="F53" s="379"/>
      <c r="G53" s="190"/>
      <c r="H53" s="190"/>
    </row>
    <row r="54" spans="1:8" s="52" customFormat="1" ht="39.950000000000003" customHeight="1" x14ac:dyDescent="0.25">
      <c r="A54" s="365" t="s">
        <v>394</v>
      </c>
      <c r="B54" s="368"/>
      <c r="C54" s="369"/>
      <c r="D54" s="369"/>
      <c r="E54" s="370"/>
      <c r="F54" s="377"/>
      <c r="G54" s="188"/>
      <c r="H54" s="188"/>
    </row>
    <row r="55" spans="1:8" s="52" customFormat="1" ht="39.950000000000003" customHeight="1" x14ac:dyDescent="0.25">
      <c r="A55" s="366"/>
      <c r="B55" s="371"/>
      <c r="C55" s="372"/>
      <c r="D55" s="372"/>
      <c r="E55" s="373"/>
      <c r="F55" s="378"/>
      <c r="G55" s="189"/>
      <c r="H55" s="189"/>
    </row>
    <row r="56" spans="1:8" s="52" customFormat="1" ht="39.950000000000003" customHeight="1" x14ac:dyDescent="0.25">
      <c r="A56" s="366"/>
      <c r="B56" s="371"/>
      <c r="C56" s="372"/>
      <c r="D56" s="372"/>
      <c r="E56" s="373"/>
      <c r="F56" s="378"/>
      <c r="G56" s="189"/>
      <c r="H56" s="189"/>
    </row>
    <row r="57" spans="1:8" s="52" customFormat="1" ht="39.950000000000003" customHeight="1" thickBot="1" x14ac:dyDescent="0.3">
      <c r="A57" s="367"/>
      <c r="B57" s="374"/>
      <c r="C57" s="375"/>
      <c r="D57" s="375"/>
      <c r="E57" s="376"/>
      <c r="F57" s="379"/>
      <c r="G57" s="190"/>
      <c r="H57" s="190"/>
    </row>
    <row r="58" spans="1:8" s="193" customFormat="1" ht="3" customHeight="1" x14ac:dyDescent="0.2">
      <c r="A58" s="192"/>
      <c r="H58" s="194"/>
    </row>
    <row r="59" spans="1:8" s="19" customFormat="1" ht="15" x14ac:dyDescent="0.2"/>
    <row r="60" spans="1:8" s="19" customFormat="1" ht="15" x14ac:dyDescent="0.2"/>
    <row r="61" spans="1:8" s="19" customFormat="1" ht="15" x14ac:dyDescent="0.2"/>
    <row r="62" spans="1:8" s="19" customFormat="1" ht="15" x14ac:dyDescent="0.2"/>
    <row r="63" spans="1:8" s="19" customFormat="1" ht="15" x14ac:dyDescent="0.2"/>
    <row r="64" spans="1:8" s="19" customFormat="1" ht="15" x14ac:dyDescent="0.2"/>
    <row r="65" s="19" customFormat="1" ht="15" x14ac:dyDescent="0.2"/>
    <row r="66" s="19" customFormat="1" ht="15" x14ac:dyDescent="0.2"/>
    <row r="67" s="19" customFormat="1" ht="15" x14ac:dyDescent="0.2"/>
    <row r="68" s="19" customFormat="1" ht="15" x14ac:dyDescent="0.2"/>
    <row r="69" s="19" customFormat="1" ht="15" x14ac:dyDescent="0.2"/>
    <row r="70" s="19" customFormat="1" ht="15" x14ac:dyDescent="0.2"/>
    <row r="71" s="19" customFormat="1" ht="15" x14ac:dyDescent="0.2"/>
    <row r="72" s="19" customFormat="1" ht="15" x14ac:dyDescent="0.2"/>
    <row r="73" s="19" customFormat="1" ht="15" x14ac:dyDescent="0.2"/>
    <row r="74" s="19" customFormat="1" ht="15" x14ac:dyDescent="0.2"/>
    <row r="75" s="19" customFormat="1" ht="15" x14ac:dyDescent="0.2"/>
    <row r="76" s="19" customFormat="1" ht="15" x14ac:dyDescent="0.2"/>
    <row r="77" s="19" customFormat="1" ht="15" x14ac:dyDescent="0.2"/>
    <row r="78" s="19" customFormat="1" ht="15" x14ac:dyDescent="0.2"/>
    <row r="79" s="19" customFormat="1" ht="15" x14ac:dyDescent="0.2"/>
    <row r="80" s="19" customFormat="1" ht="15" x14ac:dyDescent="0.2"/>
    <row r="81" s="19" customFormat="1" ht="15" x14ac:dyDescent="0.2"/>
    <row r="82" s="19" customFormat="1" ht="15" x14ac:dyDescent="0.2"/>
    <row r="83" s="19" customFormat="1" ht="15" x14ac:dyDescent="0.2"/>
    <row r="84" s="19" customFormat="1" ht="15" x14ac:dyDescent="0.2"/>
    <row r="85" s="19" customFormat="1" ht="15" x14ac:dyDescent="0.2"/>
    <row r="86" s="19" customFormat="1" ht="15" x14ac:dyDescent="0.2"/>
    <row r="87" s="19" customFormat="1" ht="15" x14ac:dyDescent="0.2"/>
    <row r="88" s="19" customFormat="1" ht="15" x14ac:dyDescent="0.2"/>
    <row r="89" s="19" customFormat="1" ht="15" x14ac:dyDescent="0.2"/>
    <row r="90" s="19" customFormat="1" ht="15" x14ac:dyDescent="0.2"/>
    <row r="91" s="19" customFormat="1" ht="15" x14ac:dyDescent="0.2"/>
    <row r="92" s="19" customFormat="1" ht="15" x14ac:dyDescent="0.2"/>
    <row r="93" s="19" customFormat="1" ht="15" x14ac:dyDescent="0.2"/>
    <row r="94" s="19" customFormat="1" ht="15" x14ac:dyDescent="0.2"/>
    <row r="95" s="19" customFormat="1" ht="15" x14ac:dyDescent="0.2"/>
    <row r="96" s="19" customFormat="1" ht="15" x14ac:dyDescent="0.2"/>
    <row r="97" s="19" customFormat="1" ht="15" x14ac:dyDescent="0.2"/>
    <row r="98" s="19" customFormat="1" ht="15" x14ac:dyDescent="0.2"/>
    <row r="99" s="19" customFormat="1" ht="15" x14ac:dyDescent="0.2"/>
    <row r="100" s="19" customFormat="1" ht="15" x14ac:dyDescent="0.2"/>
    <row r="101" s="19" customFormat="1" ht="15" x14ac:dyDescent="0.2"/>
    <row r="102" s="19" customFormat="1" ht="15" x14ac:dyDescent="0.2"/>
    <row r="103" s="19" customFormat="1" ht="15" x14ac:dyDescent="0.2"/>
    <row r="104" s="19" customFormat="1" ht="15" x14ac:dyDescent="0.2"/>
    <row r="105" s="19" customFormat="1" ht="15" x14ac:dyDescent="0.2"/>
    <row r="106" s="19" customFormat="1" ht="15" x14ac:dyDescent="0.2"/>
    <row r="107" s="19" customFormat="1" ht="15" x14ac:dyDescent="0.2"/>
    <row r="108" s="19" customFormat="1" ht="15" x14ac:dyDescent="0.2"/>
    <row r="109" s="19" customFormat="1" ht="15" x14ac:dyDescent="0.2"/>
    <row r="110" s="19" customFormat="1" ht="15" x14ac:dyDescent="0.2"/>
    <row r="111" s="19" customFormat="1" ht="15" x14ac:dyDescent="0.2"/>
    <row r="112" s="19" customFormat="1" ht="15" x14ac:dyDescent="0.2"/>
    <row r="113" s="19" customFormat="1" ht="15" x14ac:dyDescent="0.2"/>
  </sheetData>
  <sheetProtection algorithmName="SHA-512" hashValue="P+SfRWQIiG3wbl6ZHFYpWik/NHIx2QbPMCv8cB3rPbMXGlowNl4ldEXtpgHFOK+Ikmo19PWpAtDWE0oF/rlAzw==" saltValue="pTycVjtnr3y/V2WafCYGzg==" spinCount="100000" sheet="1" objects="1" scenarios="1" formatCells="0" formatRows="0" selectLockedCells="1"/>
  <mergeCells count="38">
    <mergeCell ref="A10:H10"/>
    <mergeCell ref="G4:H4"/>
    <mergeCell ref="G5:H5"/>
    <mergeCell ref="G6:H6"/>
    <mergeCell ref="A9:H9"/>
    <mergeCell ref="F30:F33"/>
    <mergeCell ref="A13:H13"/>
    <mergeCell ref="E16:H16"/>
    <mergeCell ref="E18:H18"/>
    <mergeCell ref="B21:E21"/>
    <mergeCell ref="A22:A25"/>
    <mergeCell ref="B22:E25"/>
    <mergeCell ref="F22:F25"/>
    <mergeCell ref="A54:A57"/>
    <mergeCell ref="B54:E57"/>
    <mergeCell ref="F54:F57"/>
    <mergeCell ref="A42:A45"/>
    <mergeCell ref="B42:E45"/>
    <mergeCell ref="F42:F45"/>
    <mergeCell ref="A46:A49"/>
    <mergeCell ref="B46:E49"/>
    <mergeCell ref="F46:F49"/>
    <mergeCell ref="A1:H1"/>
    <mergeCell ref="A3:H3"/>
    <mergeCell ref="A50:A53"/>
    <mergeCell ref="B50:E53"/>
    <mergeCell ref="F50:F53"/>
    <mergeCell ref="A34:A37"/>
    <mergeCell ref="B34:E37"/>
    <mergeCell ref="F34:F37"/>
    <mergeCell ref="A38:A41"/>
    <mergeCell ref="B38:E41"/>
    <mergeCell ref="F38:F41"/>
    <mergeCell ref="A26:A29"/>
    <mergeCell ref="B26:E29"/>
    <mergeCell ref="F26:F29"/>
    <mergeCell ref="A30:A33"/>
    <mergeCell ref="B30:E33"/>
  </mergeCells>
  <dataValidations count="2">
    <dataValidation type="list" allowBlank="1" showInputMessage="1" showErrorMessage="1" sqref="C16:D17">
      <formula1>#REF!</formula1>
    </dataValidation>
    <dataValidation type="list" allowBlank="1" showInputMessage="1" showErrorMessage="1" sqref="C18:D19">
      <formula1>#REF!</formula1>
    </dataValidation>
  </dataValidations>
  <printOptions horizontalCentered="1"/>
  <pageMargins left="0.25" right="0.25" top="0.5" bottom="0.25" header="0" footer="0"/>
  <pageSetup scale="75" orientation="landscape" r:id="rId1"/>
  <headerFooter alignWithMargins="0">
    <oddHeader>&amp;L&amp;"Arial,Bold"&amp;11Board of Governors, California Community Colleges
Chancellor's Office (CCCCO)</oddHeader>
    <oddFooter>&amp;LCCCCO Forms Package_no metrics-with match&amp;R9-2016</oddFooter>
  </headerFooter>
  <rowBreaks count="2" manualBreakCount="2">
    <brk id="33" max="16383" man="1"/>
    <brk id="4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7" tint="0.59999389629810485"/>
  </sheetPr>
  <dimension ref="A1:H113"/>
  <sheetViews>
    <sheetView zoomScale="87" zoomScaleNormal="87" workbookViewId="0">
      <selection activeCell="A13" sqref="A13:H13"/>
    </sheetView>
  </sheetViews>
  <sheetFormatPr defaultColWidth="9.1640625" defaultRowHeight="11.25" x14ac:dyDescent="0.2"/>
  <cols>
    <col min="1" max="1" width="7" style="5" customWidth="1"/>
    <col min="2" max="2" width="18.6640625" style="5" customWidth="1"/>
    <col min="3" max="3" width="10.6640625" style="5" customWidth="1"/>
    <col min="4" max="4" width="2.6640625" style="5" customWidth="1"/>
    <col min="5" max="5" width="44.6640625" style="5" customWidth="1"/>
    <col min="6" max="6" width="74.6640625" style="5" customWidth="1"/>
    <col min="7" max="7" width="25.6640625" style="5" customWidth="1"/>
    <col min="8" max="8" width="28.6640625" style="5" customWidth="1"/>
    <col min="9" max="9" width="17.5" style="5" customWidth="1"/>
    <col min="10" max="10" width="27.83203125" style="5" customWidth="1"/>
    <col min="11" max="16384" width="9.1640625" style="5"/>
  </cols>
  <sheetData>
    <row r="1" spans="1:8" s="198" customFormat="1" ht="18" x14ac:dyDescent="0.2">
      <c r="A1" s="364" t="s">
        <v>409</v>
      </c>
      <c r="B1" s="364"/>
      <c r="C1" s="364"/>
      <c r="D1" s="364"/>
      <c r="E1" s="364"/>
      <c r="F1" s="364"/>
      <c r="G1" s="364"/>
      <c r="H1" s="364"/>
    </row>
    <row r="2" spans="1:8" ht="3" customHeight="1" x14ac:dyDescent="0.25">
      <c r="A2" s="191"/>
      <c r="B2" s="191"/>
      <c r="C2" s="191"/>
      <c r="D2" s="191"/>
      <c r="E2" s="191"/>
      <c r="F2" s="191"/>
      <c r="G2" s="191"/>
      <c r="H2" s="191"/>
    </row>
    <row r="3" spans="1:8" ht="15" x14ac:dyDescent="0.2">
      <c r="A3" s="255" t="s">
        <v>403</v>
      </c>
      <c r="B3" s="255"/>
      <c r="C3" s="255"/>
      <c r="D3" s="255"/>
      <c r="E3" s="255"/>
      <c r="F3" s="255"/>
      <c r="G3" s="255"/>
      <c r="H3" s="255"/>
    </row>
    <row r="4" spans="1:8" ht="48.75" customHeight="1" x14ac:dyDescent="0.2">
      <c r="A4" s="16"/>
      <c r="B4" s="16"/>
      <c r="C4" s="16"/>
      <c r="D4" s="16"/>
      <c r="E4" s="16"/>
      <c r="F4" s="99" t="s">
        <v>306</v>
      </c>
      <c r="G4" s="389" t="str">
        <f>'Contact Page'!D4</f>
        <v>CAI - Pre-Apprenticeship and Enhanced OJT</v>
      </c>
      <c r="H4" s="389"/>
    </row>
    <row r="5" spans="1:8" ht="30" customHeight="1" x14ac:dyDescent="0.2">
      <c r="A5" s="17"/>
      <c r="B5" s="17"/>
      <c r="C5" s="17"/>
      <c r="D5" s="17"/>
      <c r="E5" s="17"/>
      <c r="F5" s="143" t="s">
        <v>10</v>
      </c>
      <c r="G5" s="390">
        <f>'Budget Detail Sheet'!D5</f>
        <v>0</v>
      </c>
      <c r="H5" s="390"/>
    </row>
    <row r="6" spans="1:8" ht="30" customHeight="1" x14ac:dyDescent="0.2">
      <c r="A6" s="17"/>
      <c r="B6" s="17"/>
      <c r="C6" s="17"/>
      <c r="D6" s="17"/>
      <c r="E6" s="17"/>
      <c r="F6" s="143" t="s">
        <v>11</v>
      </c>
      <c r="G6" s="390">
        <f>'Budget Detail Sheet'!D6</f>
        <v>0</v>
      </c>
      <c r="H6" s="390"/>
    </row>
    <row r="7" spans="1:8" ht="19.899999999999999" customHeight="1" x14ac:dyDescent="0.2">
      <c r="A7" s="17"/>
      <c r="B7" s="17"/>
      <c r="C7" s="17"/>
      <c r="D7" s="17"/>
      <c r="E7" s="17"/>
      <c r="F7" s="143" t="str">
        <f>'Contact Page'!C6</f>
        <v>RFA NUMBER:</v>
      </c>
      <c r="G7" s="108" t="str">
        <f>'Budget Detail Sheet'!D7</f>
        <v>17-192</v>
      </c>
      <c r="H7" s="10"/>
    </row>
    <row r="8" spans="1:8" ht="2.1" customHeight="1" x14ac:dyDescent="0.2">
      <c r="A8" s="3"/>
      <c r="B8" s="3"/>
      <c r="C8" s="3"/>
      <c r="D8" s="3"/>
      <c r="E8" s="3"/>
      <c r="F8" s="3"/>
      <c r="G8" s="3"/>
      <c r="H8" s="3"/>
    </row>
    <row r="9" spans="1:8" ht="20.25" x14ac:dyDescent="0.3">
      <c r="A9" s="276" t="s">
        <v>405</v>
      </c>
      <c r="B9" s="276"/>
      <c r="C9" s="276"/>
      <c r="D9" s="276"/>
      <c r="E9" s="276"/>
      <c r="F9" s="276"/>
      <c r="G9" s="276"/>
      <c r="H9" s="276"/>
    </row>
    <row r="10" spans="1:8" ht="18" x14ac:dyDescent="0.25">
      <c r="A10" s="388" t="s">
        <v>406</v>
      </c>
      <c r="B10" s="388"/>
      <c r="C10" s="388"/>
      <c r="D10" s="388"/>
      <c r="E10" s="388"/>
      <c r="F10" s="388"/>
      <c r="G10" s="388"/>
      <c r="H10" s="388"/>
    </row>
    <row r="11" spans="1:8" ht="2.1" customHeight="1" thickBot="1" x14ac:dyDescent="0.25">
      <c r="A11" s="3"/>
      <c r="B11" s="3"/>
      <c r="C11" s="3"/>
      <c r="D11" s="3"/>
      <c r="E11" s="3"/>
      <c r="F11" s="3"/>
      <c r="G11" s="3"/>
      <c r="H11" s="3"/>
    </row>
    <row r="12" spans="1:8" ht="18" customHeight="1" x14ac:dyDescent="0.25">
      <c r="A12" s="111" t="s">
        <v>310</v>
      </c>
      <c r="B12" s="124"/>
      <c r="C12" s="134">
        <v>5</v>
      </c>
      <c r="D12" s="112"/>
      <c r="E12" s="112"/>
      <c r="F12" s="112"/>
      <c r="G12" s="112"/>
      <c r="H12" s="113"/>
    </row>
    <row r="13" spans="1:8" s="19" customFormat="1" ht="54.95" customHeight="1" thickBot="1" x14ac:dyDescent="0.25">
      <c r="A13" s="380"/>
      <c r="B13" s="381"/>
      <c r="C13" s="381"/>
      <c r="D13" s="381"/>
      <c r="E13" s="381"/>
      <c r="F13" s="381"/>
      <c r="G13" s="381"/>
      <c r="H13" s="382"/>
    </row>
    <row r="14" spans="1:8" ht="7.9" customHeight="1" thickBot="1" x14ac:dyDescent="0.25">
      <c r="A14" s="3"/>
      <c r="B14" s="3"/>
      <c r="C14" s="3"/>
      <c r="D14" s="3"/>
      <c r="E14" s="3"/>
      <c r="F14" s="3"/>
      <c r="G14" s="3"/>
      <c r="H14" s="3"/>
    </row>
    <row r="15" spans="1:8" s="92" customFormat="1" ht="18" hidden="1" customHeight="1" x14ac:dyDescent="0.2">
      <c r="A15" s="144" t="s">
        <v>301</v>
      </c>
      <c r="B15" s="102"/>
      <c r="C15" s="114"/>
      <c r="D15" s="114"/>
      <c r="E15" s="103"/>
      <c r="F15" s="103"/>
      <c r="G15" s="101"/>
      <c r="H15" s="104"/>
    </row>
    <row r="16" spans="1:8" s="92" customFormat="1" ht="28.15" hidden="1" customHeight="1" x14ac:dyDescent="0.2">
      <c r="A16" s="117"/>
      <c r="B16" s="115" t="s">
        <v>311</v>
      </c>
      <c r="C16" s="130"/>
      <c r="D16" s="116"/>
      <c r="E16" s="383" t="str">
        <f>IF(C16="","",VLOOKUP(C16,#REF!,2,0))</f>
        <v/>
      </c>
      <c r="F16" s="383"/>
      <c r="G16" s="383"/>
      <c r="H16" s="384"/>
    </row>
    <row r="17" spans="1:8" s="123" customFormat="1" ht="4.1500000000000004" hidden="1" customHeight="1" x14ac:dyDescent="0.2">
      <c r="A17" s="118"/>
      <c r="B17" s="119"/>
      <c r="C17" s="120"/>
      <c r="D17" s="120"/>
      <c r="E17" s="121"/>
      <c r="F17" s="121"/>
      <c r="G17" s="121"/>
      <c r="H17" s="122"/>
    </row>
    <row r="18" spans="1:8" s="92" customFormat="1" ht="28.15" hidden="1" customHeight="1" x14ac:dyDescent="0.2">
      <c r="A18" s="117"/>
      <c r="B18" s="115" t="s">
        <v>312</v>
      </c>
      <c r="C18" s="130"/>
      <c r="D18" s="116"/>
      <c r="E18" s="383" t="str">
        <f>IF(C18="","",VLOOKUP(C18,#REF!,2,0))</f>
        <v/>
      </c>
      <c r="F18" s="383"/>
      <c r="G18" s="383"/>
      <c r="H18" s="384"/>
    </row>
    <row r="19" spans="1:8" s="123" customFormat="1" ht="4.1500000000000004" hidden="1" customHeight="1" thickBot="1" x14ac:dyDescent="0.25">
      <c r="A19" s="125"/>
      <c r="B19" s="126"/>
      <c r="C19" s="127"/>
      <c r="D19" s="127"/>
      <c r="E19" s="128"/>
      <c r="F19" s="128"/>
      <c r="G19" s="128"/>
      <c r="H19" s="129"/>
    </row>
    <row r="20" spans="1:8" ht="7.9" hidden="1" customHeight="1" thickBot="1" x14ac:dyDescent="0.25">
      <c r="A20" s="3"/>
      <c r="B20" s="3"/>
      <c r="C20" s="3"/>
      <c r="D20" s="3"/>
      <c r="E20" s="3"/>
      <c r="F20" s="3"/>
      <c r="G20" s="3"/>
      <c r="H20" s="3"/>
    </row>
    <row r="21" spans="1:8" s="52" customFormat="1" ht="37.15" customHeight="1" thickBot="1" x14ac:dyDescent="0.3">
      <c r="A21" s="69" t="s">
        <v>284</v>
      </c>
      <c r="B21" s="385" t="s">
        <v>240</v>
      </c>
      <c r="C21" s="386"/>
      <c r="D21" s="386"/>
      <c r="E21" s="387"/>
      <c r="F21" s="69" t="s">
        <v>243</v>
      </c>
      <c r="G21" s="145" t="s">
        <v>241</v>
      </c>
      <c r="H21" s="70" t="s">
        <v>242</v>
      </c>
    </row>
    <row r="22" spans="1:8" s="52" customFormat="1" ht="39.950000000000003" customHeight="1" x14ac:dyDescent="0.25">
      <c r="A22" s="365" t="s">
        <v>342</v>
      </c>
      <c r="B22" s="368"/>
      <c r="C22" s="369"/>
      <c r="D22" s="369"/>
      <c r="E22" s="370"/>
      <c r="F22" s="377"/>
      <c r="G22" s="188"/>
      <c r="H22" s="188"/>
    </row>
    <row r="23" spans="1:8" s="52" customFormat="1" ht="39.950000000000003" customHeight="1" x14ac:dyDescent="0.25">
      <c r="A23" s="366"/>
      <c r="B23" s="371"/>
      <c r="C23" s="372"/>
      <c r="D23" s="372"/>
      <c r="E23" s="373"/>
      <c r="F23" s="378"/>
      <c r="G23" s="189"/>
      <c r="H23" s="189"/>
    </row>
    <row r="24" spans="1:8" s="52" customFormat="1" ht="39.950000000000003" customHeight="1" x14ac:dyDescent="0.25">
      <c r="A24" s="366"/>
      <c r="B24" s="371"/>
      <c r="C24" s="372"/>
      <c r="D24" s="372"/>
      <c r="E24" s="373"/>
      <c r="F24" s="378"/>
      <c r="G24" s="189"/>
      <c r="H24" s="189"/>
    </row>
    <row r="25" spans="1:8" s="52" customFormat="1" ht="39.950000000000003" customHeight="1" thickBot="1" x14ac:dyDescent="0.3">
      <c r="A25" s="367"/>
      <c r="B25" s="374"/>
      <c r="C25" s="375"/>
      <c r="D25" s="375"/>
      <c r="E25" s="376"/>
      <c r="F25" s="379"/>
      <c r="G25" s="190"/>
      <c r="H25" s="190"/>
    </row>
    <row r="26" spans="1:8" s="52" customFormat="1" ht="39.950000000000003" customHeight="1" x14ac:dyDescent="0.25">
      <c r="A26" s="365" t="s">
        <v>343</v>
      </c>
      <c r="B26" s="368"/>
      <c r="C26" s="369"/>
      <c r="D26" s="369"/>
      <c r="E26" s="370"/>
      <c r="F26" s="377"/>
      <c r="G26" s="188"/>
      <c r="H26" s="188"/>
    </row>
    <row r="27" spans="1:8" s="52" customFormat="1" ht="39.950000000000003" customHeight="1" x14ac:dyDescent="0.25">
      <c r="A27" s="366"/>
      <c r="B27" s="371"/>
      <c r="C27" s="372"/>
      <c r="D27" s="372"/>
      <c r="E27" s="373"/>
      <c r="F27" s="378"/>
      <c r="G27" s="189"/>
      <c r="H27" s="189"/>
    </row>
    <row r="28" spans="1:8" s="52" customFormat="1" ht="39.950000000000003" customHeight="1" x14ac:dyDescent="0.25">
      <c r="A28" s="366"/>
      <c r="B28" s="371"/>
      <c r="C28" s="372"/>
      <c r="D28" s="372"/>
      <c r="E28" s="373"/>
      <c r="F28" s="378"/>
      <c r="G28" s="189"/>
      <c r="H28" s="189"/>
    </row>
    <row r="29" spans="1:8" s="52" customFormat="1" ht="39.950000000000003" customHeight="1" thickBot="1" x14ac:dyDescent="0.3">
      <c r="A29" s="367"/>
      <c r="B29" s="374"/>
      <c r="C29" s="375"/>
      <c r="D29" s="375"/>
      <c r="E29" s="376"/>
      <c r="F29" s="379"/>
      <c r="G29" s="190"/>
      <c r="H29" s="190"/>
    </row>
    <row r="30" spans="1:8" s="52" customFormat="1" ht="39.950000000000003" customHeight="1" x14ac:dyDescent="0.25">
      <c r="A30" s="365" t="s">
        <v>344</v>
      </c>
      <c r="B30" s="368"/>
      <c r="C30" s="369"/>
      <c r="D30" s="369"/>
      <c r="E30" s="370"/>
      <c r="F30" s="377"/>
      <c r="G30" s="188"/>
      <c r="H30" s="188"/>
    </row>
    <row r="31" spans="1:8" s="52" customFormat="1" ht="39.950000000000003" customHeight="1" x14ac:dyDescent="0.25">
      <c r="A31" s="366"/>
      <c r="B31" s="371"/>
      <c r="C31" s="372"/>
      <c r="D31" s="372"/>
      <c r="E31" s="373"/>
      <c r="F31" s="378"/>
      <c r="G31" s="189"/>
      <c r="H31" s="189"/>
    </row>
    <row r="32" spans="1:8" s="52" customFormat="1" ht="39.950000000000003" customHeight="1" x14ac:dyDescent="0.25">
      <c r="A32" s="366"/>
      <c r="B32" s="371"/>
      <c r="C32" s="372"/>
      <c r="D32" s="372"/>
      <c r="E32" s="373"/>
      <c r="F32" s="378"/>
      <c r="G32" s="189"/>
      <c r="H32" s="189"/>
    </row>
    <row r="33" spans="1:8" s="52" customFormat="1" ht="39.950000000000003" customHeight="1" thickBot="1" x14ac:dyDescent="0.3">
      <c r="A33" s="367"/>
      <c r="B33" s="374"/>
      <c r="C33" s="375"/>
      <c r="D33" s="375"/>
      <c r="E33" s="376"/>
      <c r="F33" s="379"/>
      <c r="G33" s="190"/>
      <c r="H33" s="190"/>
    </row>
    <row r="34" spans="1:8" s="52" customFormat="1" ht="39.950000000000003" customHeight="1" x14ac:dyDescent="0.25">
      <c r="A34" s="365" t="s">
        <v>345</v>
      </c>
      <c r="B34" s="368"/>
      <c r="C34" s="369"/>
      <c r="D34" s="369"/>
      <c r="E34" s="370"/>
      <c r="F34" s="377"/>
      <c r="G34" s="188"/>
      <c r="H34" s="188"/>
    </row>
    <row r="35" spans="1:8" s="52" customFormat="1" ht="39.950000000000003" customHeight="1" x14ac:dyDescent="0.25">
      <c r="A35" s="366"/>
      <c r="B35" s="371"/>
      <c r="C35" s="372"/>
      <c r="D35" s="372"/>
      <c r="E35" s="373"/>
      <c r="F35" s="378"/>
      <c r="G35" s="189"/>
      <c r="H35" s="189"/>
    </row>
    <row r="36" spans="1:8" s="52" customFormat="1" ht="39.950000000000003" customHeight="1" x14ac:dyDescent="0.25">
      <c r="A36" s="366"/>
      <c r="B36" s="371"/>
      <c r="C36" s="372"/>
      <c r="D36" s="372"/>
      <c r="E36" s="373"/>
      <c r="F36" s="378"/>
      <c r="G36" s="189"/>
      <c r="H36" s="189"/>
    </row>
    <row r="37" spans="1:8" s="52" customFormat="1" ht="39.950000000000003" customHeight="1" thickBot="1" x14ac:dyDescent="0.3">
      <c r="A37" s="367"/>
      <c r="B37" s="374"/>
      <c r="C37" s="375"/>
      <c r="D37" s="375"/>
      <c r="E37" s="376"/>
      <c r="F37" s="379"/>
      <c r="G37" s="190"/>
      <c r="H37" s="190"/>
    </row>
    <row r="38" spans="1:8" s="52" customFormat="1" ht="39.950000000000003" customHeight="1" x14ac:dyDescent="0.25">
      <c r="A38" s="365" t="s">
        <v>346</v>
      </c>
      <c r="B38" s="368"/>
      <c r="C38" s="369"/>
      <c r="D38" s="369"/>
      <c r="E38" s="370"/>
      <c r="F38" s="377"/>
      <c r="G38" s="188"/>
      <c r="H38" s="188"/>
    </row>
    <row r="39" spans="1:8" s="52" customFormat="1" ht="39.950000000000003" customHeight="1" x14ac:dyDescent="0.25">
      <c r="A39" s="366"/>
      <c r="B39" s="371"/>
      <c r="C39" s="372"/>
      <c r="D39" s="372"/>
      <c r="E39" s="373"/>
      <c r="F39" s="378"/>
      <c r="G39" s="189"/>
      <c r="H39" s="189"/>
    </row>
    <row r="40" spans="1:8" s="52" customFormat="1" ht="39.950000000000003" customHeight="1" x14ac:dyDescent="0.25">
      <c r="A40" s="366"/>
      <c r="B40" s="371"/>
      <c r="C40" s="372"/>
      <c r="D40" s="372"/>
      <c r="E40" s="373"/>
      <c r="F40" s="378"/>
      <c r="G40" s="189"/>
      <c r="H40" s="189"/>
    </row>
    <row r="41" spans="1:8" s="52" customFormat="1" ht="39.950000000000003" customHeight="1" thickBot="1" x14ac:dyDescent="0.3">
      <c r="A41" s="367"/>
      <c r="B41" s="374"/>
      <c r="C41" s="375"/>
      <c r="D41" s="375"/>
      <c r="E41" s="376"/>
      <c r="F41" s="379"/>
      <c r="G41" s="190"/>
      <c r="H41" s="190"/>
    </row>
    <row r="42" spans="1:8" s="52" customFormat="1" ht="39.950000000000003" customHeight="1" x14ac:dyDescent="0.25">
      <c r="A42" s="365" t="s">
        <v>347</v>
      </c>
      <c r="B42" s="368"/>
      <c r="C42" s="369"/>
      <c r="D42" s="369"/>
      <c r="E42" s="370"/>
      <c r="F42" s="377"/>
      <c r="G42" s="188"/>
      <c r="H42" s="188"/>
    </row>
    <row r="43" spans="1:8" s="52" customFormat="1" ht="39.950000000000003" customHeight="1" x14ac:dyDescent="0.25">
      <c r="A43" s="366"/>
      <c r="B43" s="371"/>
      <c r="C43" s="372"/>
      <c r="D43" s="372"/>
      <c r="E43" s="373"/>
      <c r="F43" s="378"/>
      <c r="G43" s="189"/>
      <c r="H43" s="189"/>
    </row>
    <row r="44" spans="1:8" s="52" customFormat="1" ht="39.950000000000003" customHeight="1" x14ac:dyDescent="0.25">
      <c r="A44" s="366"/>
      <c r="B44" s="371"/>
      <c r="C44" s="372"/>
      <c r="D44" s="372"/>
      <c r="E44" s="373"/>
      <c r="F44" s="378"/>
      <c r="G44" s="189"/>
      <c r="H44" s="189"/>
    </row>
    <row r="45" spans="1:8" s="52" customFormat="1" ht="39.950000000000003" customHeight="1" thickBot="1" x14ac:dyDescent="0.3">
      <c r="A45" s="367"/>
      <c r="B45" s="374"/>
      <c r="C45" s="375"/>
      <c r="D45" s="375"/>
      <c r="E45" s="376"/>
      <c r="F45" s="379"/>
      <c r="G45" s="190"/>
      <c r="H45" s="190"/>
    </row>
    <row r="46" spans="1:8" s="52" customFormat="1" ht="39.950000000000003" customHeight="1" x14ac:dyDescent="0.25">
      <c r="A46" s="365" t="s">
        <v>348</v>
      </c>
      <c r="B46" s="368"/>
      <c r="C46" s="369"/>
      <c r="D46" s="369"/>
      <c r="E46" s="370"/>
      <c r="F46" s="377"/>
      <c r="G46" s="188"/>
      <c r="H46" s="188"/>
    </row>
    <row r="47" spans="1:8" s="52" customFormat="1" ht="39.950000000000003" customHeight="1" x14ac:dyDescent="0.25">
      <c r="A47" s="366"/>
      <c r="B47" s="371"/>
      <c r="C47" s="372"/>
      <c r="D47" s="372"/>
      <c r="E47" s="373"/>
      <c r="F47" s="378"/>
      <c r="G47" s="189"/>
      <c r="H47" s="189"/>
    </row>
    <row r="48" spans="1:8" s="52" customFormat="1" ht="39.950000000000003" customHeight="1" x14ac:dyDescent="0.25">
      <c r="A48" s="366"/>
      <c r="B48" s="371"/>
      <c r="C48" s="372"/>
      <c r="D48" s="372"/>
      <c r="E48" s="373"/>
      <c r="F48" s="378"/>
      <c r="G48" s="189"/>
      <c r="H48" s="189"/>
    </row>
    <row r="49" spans="1:8" s="52" customFormat="1" ht="39.950000000000003" customHeight="1" thickBot="1" x14ac:dyDescent="0.3">
      <c r="A49" s="367"/>
      <c r="B49" s="374"/>
      <c r="C49" s="375"/>
      <c r="D49" s="375"/>
      <c r="E49" s="376"/>
      <c r="F49" s="379"/>
      <c r="G49" s="190"/>
      <c r="H49" s="190"/>
    </row>
    <row r="50" spans="1:8" s="52" customFormat="1" ht="39.950000000000003" customHeight="1" x14ac:dyDescent="0.25">
      <c r="A50" s="365" t="s">
        <v>349</v>
      </c>
      <c r="B50" s="368"/>
      <c r="C50" s="369"/>
      <c r="D50" s="369"/>
      <c r="E50" s="370"/>
      <c r="F50" s="377"/>
      <c r="G50" s="188"/>
      <c r="H50" s="188"/>
    </row>
    <row r="51" spans="1:8" s="52" customFormat="1" ht="39.950000000000003" customHeight="1" x14ac:dyDescent="0.25">
      <c r="A51" s="366"/>
      <c r="B51" s="371"/>
      <c r="C51" s="372"/>
      <c r="D51" s="372"/>
      <c r="E51" s="373"/>
      <c r="F51" s="378"/>
      <c r="G51" s="189"/>
      <c r="H51" s="189"/>
    </row>
    <row r="52" spans="1:8" s="52" customFormat="1" ht="39.950000000000003" customHeight="1" x14ac:dyDescent="0.25">
      <c r="A52" s="366"/>
      <c r="B52" s="371"/>
      <c r="C52" s="372"/>
      <c r="D52" s="372"/>
      <c r="E52" s="373"/>
      <c r="F52" s="378"/>
      <c r="G52" s="189"/>
      <c r="H52" s="189"/>
    </row>
    <row r="53" spans="1:8" s="52" customFormat="1" ht="39.950000000000003" customHeight="1" thickBot="1" x14ac:dyDescent="0.3">
      <c r="A53" s="367"/>
      <c r="B53" s="374"/>
      <c r="C53" s="375"/>
      <c r="D53" s="375"/>
      <c r="E53" s="376"/>
      <c r="F53" s="379"/>
      <c r="G53" s="190"/>
      <c r="H53" s="190"/>
    </row>
    <row r="54" spans="1:8" s="52" customFormat="1" ht="39.950000000000003" customHeight="1" x14ac:dyDescent="0.25">
      <c r="A54" s="365" t="s">
        <v>395</v>
      </c>
      <c r="B54" s="368"/>
      <c r="C54" s="369"/>
      <c r="D54" s="369"/>
      <c r="E54" s="370"/>
      <c r="F54" s="377"/>
      <c r="G54" s="188"/>
      <c r="H54" s="188"/>
    </row>
    <row r="55" spans="1:8" s="52" customFormat="1" ht="39.950000000000003" customHeight="1" x14ac:dyDescent="0.25">
      <c r="A55" s="366"/>
      <c r="B55" s="371"/>
      <c r="C55" s="372"/>
      <c r="D55" s="372"/>
      <c r="E55" s="373"/>
      <c r="F55" s="378"/>
      <c r="G55" s="189"/>
      <c r="H55" s="189"/>
    </row>
    <row r="56" spans="1:8" s="52" customFormat="1" ht="39.950000000000003" customHeight="1" x14ac:dyDescent="0.25">
      <c r="A56" s="366"/>
      <c r="B56" s="371"/>
      <c r="C56" s="372"/>
      <c r="D56" s="372"/>
      <c r="E56" s="373"/>
      <c r="F56" s="378"/>
      <c r="G56" s="189"/>
      <c r="H56" s="189"/>
    </row>
    <row r="57" spans="1:8" s="52" customFormat="1" ht="39.950000000000003" customHeight="1" thickBot="1" x14ac:dyDescent="0.3">
      <c r="A57" s="367"/>
      <c r="B57" s="374"/>
      <c r="C57" s="375"/>
      <c r="D57" s="375"/>
      <c r="E57" s="376"/>
      <c r="F57" s="379"/>
      <c r="G57" s="190"/>
      <c r="H57" s="190"/>
    </row>
    <row r="58" spans="1:8" s="193" customFormat="1" ht="3" customHeight="1" x14ac:dyDescent="0.2">
      <c r="A58" s="192"/>
      <c r="H58" s="194"/>
    </row>
    <row r="59" spans="1:8" s="19" customFormat="1" ht="15" x14ac:dyDescent="0.2"/>
    <row r="60" spans="1:8" s="19" customFormat="1" ht="15" x14ac:dyDescent="0.2"/>
    <row r="61" spans="1:8" s="19" customFormat="1" ht="15" x14ac:dyDescent="0.2"/>
    <row r="62" spans="1:8" s="19" customFormat="1" ht="15" x14ac:dyDescent="0.2"/>
    <row r="63" spans="1:8" s="19" customFormat="1" ht="15" x14ac:dyDescent="0.2"/>
    <row r="64" spans="1:8" s="19" customFormat="1" ht="15" x14ac:dyDescent="0.2"/>
    <row r="65" s="19" customFormat="1" ht="15" x14ac:dyDescent="0.2"/>
    <row r="66" s="19" customFormat="1" ht="15" x14ac:dyDescent="0.2"/>
    <row r="67" s="19" customFormat="1" ht="15" x14ac:dyDescent="0.2"/>
    <row r="68" s="19" customFormat="1" ht="15" x14ac:dyDescent="0.2"/>
    <row r="69" s="19" customFormat="1" ht="15" x14ac:dyDescent="0.2"/>
    <row r="70" s="19" customFormat="1" ht="15" x14ac:dyDescent="0.2"/>
    <row r="71" s="19" customFormat="1" ht="15" x14ac:dyDescent="0.2"/>
    <row r="72" s="19" customFormat="1" ht="15" x14ac:dyDescent="0.2"/>
    <row r="73" s="19" customFormat="1" ht="15" x14ac:dyDescent="0.2"/>
    <row r="74" s="19" customFormat="1" ht="15" x14ac:dyDescent="0.2"/>
    <row r="75" s="19" customFormat="1" ht="15" x14ac:dyDescent="0.2"/>
    <row r="76" s="19" customFormat="1" ht="15" x14ac:dyDescent="0.2"/>
    <row r="77" s="19" customFormat="1" ht="15" x14ac:dyDescent="0.2"/>
    <row r="78" s="19" customFormat="1" ht="15" x14ac:dyDescent="0.2"/>
    <row r="79" s="19" customFormat="1" ht="15" x14ac:dyDescent="0.2"/>
    <row r="80" s="19" customFormat="1" ht="15" x14ac:dyDescent="0.2"/>
    <row r="81" s="19" customFormat="1" ht="15" x14ac:dyDescent="0.2"/>
    <row r="82" s="19" customFormat="1" ht="15" x14ac:dyDescent="0.2"/>
    <row r="83" s="19" customFormat="1" ht="15" x14ac:dyDescent="0.2"/>
    <row r="84" s="19" customFormat="1" ht="15" x14ac:dyDescent="0.2"/>
    <row r="85" s="19" customFormat="1" ht="15" x14ac:dyDescent="0.2"/>
    <row r="86" s="19" customFormat="1" ht="15" x14ac:dyDescent="0.2"/>
    <row r="87" s="19" customFormat="1" ht="15" x14ac:dyDescent="0.2"/>
    <row r="88" s="19" customFormat="1" ht="15" x14ac:dyDescent="0.2"/>
    <row r="89" s="19" customFormat="1" ht="15" x14ac:dyDescent="0.2"/>
    <row r="90" s="19" customFormat="1" ht="15" x14ac:dyDescent="0.2"/>
    <row r="91" s="19" customFormat="1" ht="15" x14ac:dyDescent="0.2"/>
    <row r="92" s="19" customFormat="1" ht="15" x14ac:dyDescent="0.2"/>
    <row r="93" s="19" customFormat="1" ht="15" x14ac:dyDescent="0.2"/>
    <row r="94" s="19" customFormat="1" ht="15" x14ac:dyDescent="0.2"/>
    <row r="95" s="19" customFormat="1" ht="15" x14ac:dyDescent="0.2"/>
    <row r="96" s="19" customFormat="1" ht="15" x14ac:dyDescent="0.2"/>
    <row r="97" s="19" customFormat="1" ht="15" x14ac:dyDescent="0.2"/>
    <row r="98" s="19" customFormat="1" ht="15" x14ac:dyDescent="0.2"/>
    <row r="99" s="19" customFormat="1" ht="15" x14ac:dyDescent="0.2"/>
    <row r="100" s="19" customFormat="1" ht="15" x14ac:dyDescent="0.2"/>
    <row r="101" s="19" customFormat="1" ht="15" x14ac:dyDescent="0.2"/>
    <row r="102" s="19" customFormat="1" ht="15" x14ac:dyDescent="0.2"/>
    <row r="103" s="19" customFormat="1" ht="15" x14ac:dyDescent="0.2"/>
    <row r="104" s="19" customFormat="1" ht="15" x14ac:dyDescent="0.2"/>
    <row r="105" s="19" customFormat="1" ht="15" x14ac:dyDescent="0.2"/>
    <row r="106" s="19" customFormat="1" ht="15" x14ac:dyDescent="0.2"/>
    <row r="107" s="19" customFormat="1" ht="15" x14ac:dyDescent="0.2"/>
    <row r="108" s="19" customFormat="1" ht="15" x14ac:dyDescent="0.2"/>
    <row r="109" s="19" customFormat="1" ht="15" x14ac:dyDescent="0.2"/>
    <row r="110" s="19" customFormat="1" ht="15" x14ac:dyDescent="0.2"/>
    <row r="111" s="19" customFormat="1" ht="15" x14ac:dyDescent="0.2"/>
    <row r="112" s="19" customFormat="1" ht="15" x14ac:dyDescent="0.2"/>
    <row r="113" s="19" customFormat="1" ht="15" x14ac:dyDescent="0.2"/>
  </sheetData>
  <sheetProtection algorithmName="SHA-512" hashValue="Vd6CzpVmVBcy486ZHDl3FvpjVB0HOyoStiXJcJyv+9nBiY8qHiSb6wJht+BNnYjsVFSlZQ9lHPN58K5yKa0cuA==" saltValue="CrEO7tRMSiL0Lp2vzBylMg==" spinCount="100000" sheet="1" objects="1" scenarios="1" formatCells="0" formatRows="0" selectLockedCells="1"/>
  <mergeCells count="38">
    <mergeCell ref="A10:H10"/>
    <mergeCell ref="G4:H4"/>
    <mergeCell ref="G5:H5"/>
    <mergeCell ref="G6:H6"/>
    <mergeCell ref="A9:H9"/>
    <mergeCell ref="F30:F33"/>
    <mergeCell ref="A13:H13"/>
    <mergeCell ref="E16:H16"/>
    <mergeCell ref="E18:H18"/>
    <mergeCell ref="B21:E21"/>
    <mergeCell ref="A22:A25"/>
    <mergeCell ref="B22:E25"/>
    <mergeCell ref="F22:F25"/>
    <mergeCell ref="A54:A57"/>
    <mergeCell ref="B54:E57"/>
    <mergeCell ref="F54:F57"/>
    <mergeCell ref="A42:A45"/>
    <mergeCell ref="B42:E45"/>
    <mergeCell ref="F42:F45"/>
    <mergeCell ref="A46:A49"/>
    <mergeCell ref="B46:E49"/>
    <mergeCell ref="F46:F49"/>
    <mergeCell ref="A1:H1"/>
    <mergeCell ref="A3:H3"/>
    <mergeCell ref="A50:A53"/>
    <mergeCell ref="B50:E53"/>
    <mergeCell ref="F50:F53"/>
    <mergeCell ref="A34:A37"/>
    <mergeCell ref="B34:E37"/>
    <mergeCell ref="F34:F37"/>
    <mergeCell ref="A38:A41"/>
    <mergeCell ref="B38:E41"/>
    <mergeCell ref="F38:F41"/>
    <mergeCell ref="A26:A29"/>
    <mergeCell ref="B26:E29"/>
    <mergeCell ref="F26:F29"/>
    <mergeCell ref="A30:A33"/>
    <mergeCell ref="B30:E33"/>
  </mergeCells>
  <dataValidations count="2">
    <dataValidation type="list" allowBlank="1" showInputMessage="1" showErrorMessage="1" sqref="C18:D19">
      <formula1>#REF!</formula1>
    </dataValidation>
    <dataValidation type="list" allowBlank="1" showInputMessage="1" showErrorMessage="1" sqref="C16:D17">
      <formula1>#REF!</formula1>
    </dataValidation>
  </dataValidations>
  <printOptions horizontalCentered="1"/>
  <pageMargins left="0.25" right="0.25" top="0.5" bottom="0.25" header="0" footer="0"/>
  <pageSetup scale="75" orientation="landscape" r:id="rId1"/>
  <headerFooter alignWithMargins="0">
    <oddHeader>&amp;L&amp;"Arial,Bold"&amp;11Board of Governors, California Community Colleges
Chancellor's Office (CCCCO)</oddHeader>
    <oddFooter>&amp;LCCCCO Forms Package_no metrics-with match&amp;R9-2016</oddFooter>
  </headerFooter>
  <rowBreaks count="2" manualBreakCount="2">
    <brk id="33" max="16383" man="1"/>
    <brk id="45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theme="7" tint="0.59999389629810485"/>
  </sheetPr>
  <dimension ref="A1:H113"/>
  <sheetViews>
    <sheetView zoomScale="87" zoomScaleNormal="87" workbookViewId="0">
      <selection activeCell="A13" sqref="A13:H13"/>
    </sheetView>
  </sheetViews>
  <sheetFormatPr defaultColWidth="9.1640625" defaultRowHeight="11.25" x14ac:dyDescent="0.2"/>
  <cols>
    <col min="1" max="1" width="7" style="5" customWidth="1"/>
    <col min="2" max="2" width="18.6640625" style="5" customWidth="1"/>
    <col min="3" max="3" width="10.6640625" style="5" customWidth="1"/>
    <col min="4" max="4" width="2.6640625" style="5" customWidth="1"/>
    <col min="5" max="5" width="44.6640625" style="5" customWidth="1"/>
    <col min="6" max="6" width="74.6640625" style="5" customWidth="1"/>
    <col min="7" max="7" width="25.6640625" style="5" customWidth="1"/>
    <col min="8" max="8" width="28.6640625" style="5" customWidth="1"/>
    <col min="9" max="9" width="17.5" style="5" customWidth="1"/>
    <col min="10" max="10" width="27.83203125" style="5" customWidth="1"/>
    <col min="11" max="16384" width="9.1640625" style="5"/>
  </cols>
  <sheetData>
    <row r="1" spans="1:8" s="198" customFormat="1" ht="18" x14ac:dyDescent="0.2">
      <c r="A1" s="364" t="s">
        <v>409</v>
      </c>
      <c r="B1" s="364"/>
      <c r="C1" s="364"/>
      <c r="D1" s="364"/>
      <c r="E1" s="364"/>
      <c r="F1" s="364"/>
      <c r="G1" s="364"/>
      <c r="H1" s="364"/>
    </row>
    <row r="2" spans="1:8" ht="3" customHeight="1" x14ac:dyDescent="0.25">
      <c r="A2" s="191"/>
      <c r="B2" s="191"/>
      <c r="C2" s="191"/>
      <c r="D2" s="191"/>
      <c r="E2" s="191"/>
      <c r="F2" s="191"/>
      <c r="G2" s="191"/>
      <c r="H2" s="191"/>
    </row>
    <row r="3" spans="1:8" ht="15" x14ac:dyDescent="0.2">
      <c r="A3" s="255" t="s">
        <v>403</v>
      </c>
      <c r="B3" s="255"/>
      <c r="C3" s="255"/>
      <c r="D3" s="255"/>
      <c r="E3" s="255"/>
      <c r="F3" s="255"/>
      <c r="G3" s="255"/>
      <c r="H3" s="255"/>
    </row>
    <row r="4" spans="1:8" ht="48.75" customHeight="1" x14ac:dyDescent="0.2">
      <c r="A4" s="16"/>
      <c r="B4" s="16"/>
      <c r="C4" s="16"/>
      <c r="D4" s="16"/>
      <c r="E4" s="16"/>
      <c r="F4" s="99" t="s">
        <v>306</v>
      </c>
      <c r="G4" s="389" t="str">
        <f>'Contact Page'!D4</f>
        <v>CAI - Pre-Apprenticeship and Enhanced OJT</v>
      </c>
      <c r="H4" s="389"/>
    </row>
    <row r="5" spans="1:8" ht="30" customHeight="1" x14ac:dyDescent="0.2">
      <c r="A5" s="17"/>
      <c r="B5" s="17"/>
      <c r="C5" s="17"/>
      <c r="D5" s="17"/>
      <c r="E5" s="17"/>
      <c r="F5" s="143" t="s">
        <v>10</v>
      </c>
      <c r="G5" s="390">
        <f>'Budget Detail Sheet'!D5</f>
        <v>0</v>
      </c>
      <c r="H5" s="390"/>
    </row>
    <row r="6" spans="1:8" ht="30" customHeight="1" x14ac:dyDescent="0.2">
      <c r="A6" s="17"/>
      <c r="B6" s="17"/>
      <c r="C6" s="17"/>
      <c r="D6" s="17"/>
      <c r="E6" s="17"/>
      <c r="F6" s="143" t="s">
        <v>11</v>
      </c>
      <c r="G6" s="390">
        <f>'Budget Detail Sheet'!D6</f>
        <v>0</v>
      </c>
      <c r="H6" s="390"/>
    </row>
    <row r="7" spans="1:8" ht="19.899999999999999" customHeight="1" x14ac:dyDescent="0.2">
      <c r="A7" s="17"/>
      <c r="B7" s="17"/>
      <c r="C7" s="17"/>
      <c r="D7" s="17"/>
      <c r="E7" s="17"/>
      <c r="F7" s="143" t="str">
        <f>'Contact Page'!C6</f>
        <v>RFA NUMBER:</v>
      </c>
      <c r="G7" s="108" t="str">
        <f>'Budget Detail Sheet'!D7</f>
        <v>17-192</v>
      </c>
      <c r="H7" s="10"/>
    </row>
    <row r="8" spans="1:8" ht="2.1" customHeight="1" x14ac:dyDescent="0.2">
      <c r="A8" s="3"/>
      <c r="B8" s="3"/>
      <c r="C8" s="3"/>
      <c r="D8" s="3"/>
      <c r="E8" s="3"/>
      <c r="F8" s="3"/>
      <c r="G8" s="3"/>
      <c r="H8" s="3"/>
    </row>
    <row r="9" spans="1:8" ht="20.25" x14ac:dyDescent="0.3">
      <c r="A9" s="276" t="s">
        <v>405</v>
      </c>
      <c r="B9" s="276"/>
      <c r="C9" s="276"/>
      <c r="D9" s="276"/>
      <c r="E9" s="276"/>
      <c r="F9" s="276"/>
      <c r="G9" s="276"/>
      <c r="H9" s="276"/>
    </row>
    <row r="10" spans="1:8" ht="18" x14ac:dyDescent="0.25">
      <c r="A10" s="388" t="s">
        <v>406</v>
      </c>
      <c r="B10" s="388"/>
      <c r="C10" s="388"/>
      <c r="D10" s="388"/>
      <c r="E10" s="388"/>
      <c r="F10" s="388"/>
      <c r="G10" s="388"/>
      <c r="H10" s="388"/>
    </row>
    <row r="11" spans="1:8" ht="2.1" customHeight="1" thickBot="1" x14ac:dyDescent="0.25">
      <c r="A11" s="3"/>
      <c r="B11" s="3"/>
      <c r="C11" s="3"/>
      <c r="D11" s="3"/>
      <c r="E11" s="3"/>
      <c r="F11" s="3"/>
      <c r="G11" s="3"/>
      <c r="H11" s="3"/>
    </row>
    <row r="12" spans="1:8" ht="18" customHeight="1" x14ac:dyDescent="0.25">
      <c r="A12" s="111" t="s">
        <v>310</v>
      </c>
      <c r="B12" s="124"/>
      <c r="C12" s="134">
        <v>6</v>
      </c>
      <c r="D12" s="112"/>
      <c r="E12" s="112"/>
      <c r="F12" s="112"/>
      <c r="G12" s="112"/>
      <c r="H12" s="113"/>
    </row>
    <row r="13" spans="1:8" s="19" customFormat="1" ht="54.95" customHeight="1" thickBot="1" x14ac:dyDescent="0.25">
      <c r="A13" s="380"/>
      <c r="B13" s="381"/>
      <c r="C13" s="381"/>
      <c r="D13" s="381"/>
      <c r="E13" s="381"/>
      <c r="F13" s="381"/>
      <c r="G13" s="381"/>
      <c r="H13" s="382"/>
    </row>
    <row r="14" spans="1:8" ht="7.9" customHeight="1" thickBot="1" x14ac:dyDescent="0.25">
      <c r="A14" s="3"/>
      <c r="B14" s="3"/>
      <c r="C14" s="3"/>
      <c r="D14" s="3"/>
      <c r="E14" s="3"/>
      <c r="F14" s="3"/>
      <c r="G14" s="3"/>
      <c r="H14" s="3"/>
    </row>
    <row r="15" spans="1:8" s="92" customFormat="1" ht="18" hidden="1" customHeight="1" x14ac:dyDescent="0.2">
      <c r="A15" s="144" t="s">
        <v>301</v>
      </c>
      <c r="B15" s="102"/>
      <c r="C15" s="114"/>
      <c r="D15" s="114"/>
      <c r="E15" s="103"/>
      <c r="F15" s="103"/>
      <c r="G15" s="101"/>
      <c r="H15" s="104"/>
    </row>
    <row r="16" spans="1:8" s="92" customFormat="1" ht="28.15" hidden="1" customHeight="1" x14ac:dyDescent="0.2">
      <c r="A16" s="117"/>
      <c r="B16" s="115" t="s">
        <v>311</v>
      </c>
      <c r="C16" s="130"/>
      <c r="D16" s="116"/>
      <c r="E16" s="383" t="str">
        <f>IF(C16="","",VLOOKUP(C16,#REF!,2,0))</f>
        <v/>
      </c>
      <c r="F16" s="383"/>
      <c r="G16" s="383"/>
      <c r="H16" s="384"/>
    </row>
    <row r="17" spans="1:8" s="123" customFormat="1" ht="4.1500000000000004" hidden="1" customHeight="1" x14ac:dyDescent="0.2">
      <c r="A17" s="118"/>
      <c r="B17" s="119"/>
      <c r="C17" s="120"/>
      <c r="D17" s="120"/>
      <c r="E17" s="121"/>
      <c r="F17" s="121"/>
      <c r="G17" s="121"/>
      <c r="H17" s="122"/>
    </row>
    <row r="18" spans="1:8" s="92" customFormat="1" ht="28.15" hidden="1" customHeight="1" x14ac:dyDescent="0.2">
      <c r="A18" s="117"/>
      <c r="B18" s="115" t="s">
        <v>312</v>
      </c>
      <c r="C18" s="130"/>
      <c r="D18" s="116"/>
      <c r="E18" s="383" t="str">
        <f>IF(C18="","",VLOOKUP(C18,#REF!,2,0))</f>
        <v/>
      </c>
      <c r="F18" s="383"/>
      <c r="G18" s="383"/>
      <c r="H18" s="384"/>
    </row>
    <row r="19" spans="1:8" s="123" customFormat="1" ht="4.1500000000000004" hidden="1" customHeight="1" thickBot="1" x14ac:dyDescent="0.25">
      <c r="A19" s="125"/>
      <c r="B19" s="126"/>
      <c r="C19" s="127"/>
      <c r="D19" s="127"/>
      <c r="E19" s="128"/>
      <c r="F19" s="128"/>
      <c r="G19" s="128"/>
      <c r="H19" s="129"/>
    </row>
    <row r="20" spans="1:8" ht="7.9" hidden="1" customHeight="1" thickBot="1" x14ac:dyDescent="0.25">
      <c r="A20" s="3"/>
      <c r="B20" s="3"/>
      <c r="C20" s="3"/>
      <c r="D20" s="3"/>
      <c r="E20" s="3"/>
      <c r="F20" s="3"/>
      <c r="G20" s="3"/>
      <c r="H20" s="3"/>
    </row>
    <row r="21" spans="1:8" s="52" customFormat="1" ht="37.15" customHeight="1" thickBot="1" x14ac:dyDescent="0.3">
      <c r="A21" s="69" t="s">
        <v>284</v>
      </c>
      <c r="B21" s="385" t="s">
        <v>240</v>
      </c>
      <c r="C21" s="386"/>
      <c r="D21" s="386"/>
      <c r="E21" s="387"/>
      <c r="F21" s="69" t="s">
        <v>243</v>
      </c>
      <c r="G21" s="145" t="s">
        <v>241</v>
      </c>
      <c r="H21" s="70" t="s">
        <v>242</v>
      </c>
    </row>
    <row r="22" spans="1:8" s="52" customFormat="1" ht="39.950000000000003" customHeight="1" x14ac:dyDescent="0.25">
      <c r="A22" s="365" t="s">
        <v>350</v>
      </c>
      <c r="B22" s="368"/>
      <c r="C22" s="369"/>
      <c r="D22" s="369"/>
      <c r="E22" s="370"/>
      <c r="F22" s="377"/>
      <c r="G22" s="188"/>
      <c r="H22" s="188"/>
    </row>
    <row r="23" spans="1:8" s="52" customFormat="1" ht="39.950000000000003" customHeight="1" x14ac:dyDescent="0.25">
      <c r="A23" s="366"/>
      <c r="B23" s="371"/>
      <c r="C23" s="372"/>
      <c r="D23" s="372"/>
      <c r="E23" s="373"/>
      <c r="F23" s="378"/>
      <c r="G23" s="189"/>
      <c r="H23" s="189"/>
    </row>
    <row r="24" spans="1:8" s="52" customFormat="1" ht="39.950000000000003" customHeight="1" x14ac:dyDescent="0.25">
      <c r="A24" s="366"/>
      <c r="B24" s="371"/>
      <c r="C24" s="372"/>
      <c r="D24" s="372"/>
      <c r="E24" s="373"/>
      <c r="F24" s="378"/>
      <c r="G24" s="189"/>
      <c r="H24" s="189"/>
    </row>
    <row r="25" spans="1:8" s="52" customFormat="1" ht="39.950000000000003" customHeight="1" thickBot="1" x14ac:dyDescent="0.3">
      <c r="A25" s="367"/>
      <c r="B25" s="374"/>
      <c r="C25" s="375"/>
      <c r="D25" s="375"/>
      <c r="E25" s="376"/>
      <c r="F25" s="379"/>
      <c r="G25" s="190"/>
      <c r="H25" s="190"/>
    </row>
    <row r="26" spans="1:8" s="52" customFormat="1" ht="39.950000000000003" customHeight="1" x14ac:dyDescent="0.25">
      <c r="A26" s="365" t="s">
        <v>351</v>
      </c>
      <c r="B26" s="368"/>
      <c r="C26" s="369"/>
      <c r="D26" s="369"/>
      <c r="E26" s="370"/>
      <c r="F26" s="377"/>
      <c r="G26" s="188"/>
      <c r="H26" s="188"/>
    </row>
    <row r="27" spans="1:8" s="52" customFormat="1" ht="39.950000000000003" customHeight="1" x14ac:dyDescent="0.25">
      <c r="A27" s="366"/>
      <c r="B27" s="371"/>
      <c r="C27" s="372"/>
      <c r="D27" s="372"/>
      <c r="E27" s="373"/>
      <c r="F27" s="378"/>
      <c r="G27" s="189"/>
      <c r="H27" s="189"/>
    </row>
    <row r="28" spans="1:8" s="52" customFormat="1" ht="39.950000000000003" customHeight="1" x14ac:dyDescent="0.25">
      <c r="A28" s="366"/>
      <c r="B28" s="371"/>
      <c r="C28" s="372"/>
      <c r="D28" s="372"/>
      <c r="E28" s="373"/>
      <c r="F28" s="378"/>
      <c r="G28" s="189"/>
      <c r="H28" s="189"/>
    </row>
    <row r="29" spans="1:8" s="52" customFormat="1" ht="39.950000000000003" customHeight="1" thickBot="1" x14ac:dyDescent="0.3">
      <c r="A29" s="367"/>
      <c r="B29" s="374"/>
      <c r="C29" s="375"/>
      <c r="D29" s="375"/>
      <c r="E29" s="376"/>
      <c r="F29" s="379"/>
      <c r="G29" s="190"/>
      <c r="H29" s="190"/>
    </row>
    <row r="30" spans="1:8" s="52" customFormat="1" ht="39.950000000000003" customHeight="1" x14ac:dyDescent="0.25">
      <c r="A30" s="365" t="s">
        <v>352</v>
      </c>
      <c r="B30" s="368"/>
      <c r="C30" s="369"/>
      <c r="D30" s="369"/>
      <c r="E30" s="370"/>
      <c r="F30" s="377"/>
      <c r="G30" s="188"/>
      <c r="H30" s="188"/>
    </row>
    <row r="31" spans="1:8" s="52" customFormat="1" ht="39.950000000000003" customHeight="1" x14ac:dyDescent="0.25">
      <c r="A31" s="366"/>
      <c r="B31" s="371"/>
      <c r="C31" s="372"/>
      <c r="D31" s="372"/>
      <c r="E31" s="373"/>
      <c r="F31" s="378"/>
      <c r="G31" s="189"/>
      <c r="H31" s="189"/>
    </row>
    <row r="32" spans="1:8" s="52" customFormat="1" ht="39.950000000000003" customHeight="1" x14ac:dyDescent="0.25">
      <c r="A32" s="366"/>
      <c r="B32" s="371"/>
      <c r="C32" s="372"/>
      <c r="D32" s="372"/>
      <c r="E32" s="373"/>
      <c r="F32" s="378"/>
      <c r="G32" s="189"/>
      <c r="H32" s="189"/>
    </row>
    <row r="33" spans="1:8" s="52" customFormat="1" ht="39.950000000000003" customHeight="1" thickBot="1" x14ac:dyDescent="0.3">
      <c r="A33" s="367"/>
      <c r="B33" s="374"/>
      <c r="C33" s="375"/>
      <c r="D33" s="375"/>
      <c r="E33" s="376"/>
      <c r="F33" s="379"/>
      <c r="G33" s="190"/>
      <c r="H33" s="190"/>
    </row>
    <row r="34" spans="1:8" s="52" customFormat="1" ht="39.950000000000003" customHeight="1" x14ac:dyDescent="0.25">
      <c r="A34" s="365" t="s">
        <v>353</v>
      </c>
      <c r="B34" s="368"/>
      <c r="C34" s="369"/>
      <c r="D34" s="369"/>
      <c r="E34" s="370"/>
      <c r="F34" s="377"/>
      <c r="G34" s="188"/>
      <c r="H34" s="188"/>
    </row>
    <row r="35" spans="1:8" s="52" customFormat="1" ht="39.950000000000003" customHeight="1" x14ac:dyDescent="0.25">
      <c r="A35" s="366"/>
      <c r="B35" s="371"/>
      <c r="C35" s="372"/>
      <c r="D35" s="372"/>
      <c r="E35" s="373"/>
      <c r="F35" s="378"/>
      <c r="G35" s="189"/>
      <c r="H35" s="189"/>
    </row>
    <row r="36" spans="1:8" s="52" customFormat="1" ht="39.950000000000003" customHeight="1" x14ac:dyDescent="0.25">
      <c r="A36" s="366"/>
      <c r="B36" s="371"/>
      <c r="C36" s="372"/>
      <c r="D36" s="372"/>
      <c r="E36" s="373"/>
      <c r="F36" s="378"/>
      <c r="G36" s="189"/>
      <c r="H36" s="189"/>
    </row>
    <row r="37" spans="1:8" s="52" customFormat="1" ht="39.950000000000003" customHeight="1" thickBot="1" x14ac:dyDescent="0.3">
      <c r="A37" s="367"/>
      <c r="B37" s="374"/>
      <c r="C37" s="375"/>
      <c r="D37" s="375"/>
      <c r="E37" s="376"/>
      <c r="F37" s="379"/>
      <c r="G37" s="190"/>
      <c r="H37" s="190"/>
    </row>
    <row r="38" spans="1:8" s="52" customFormat="1" ht="39.950000000000003" customHeight="1" x14ac:dyDescent="0.25">
      <c r="A38" s="365" t="s">
        <v>354</v>
      </c>
      <c r="B38" s="368"/>
      <c r="C38" s="369"/>
      <c r="D38" s="369"/>
      <c r="E38" s="370"/>
      <c r="F38" s="377"/>
      <c r="G38" s="188"/>
      <c r="H38" s="188"/>
    </row>
    <row r="39" spans="1:8" s="52" customFormat="1" ht="39.950000000000003" customHeight="1" x14ac:dyDescent="0.25">
      <c r="A39" s="366"/>
      <c r="B39" s="371"/>
      <c r="C39" s="372"/>
      <c r="D39" s="372"/>
      <c r="E39" s="373"/>
      <c r="F39" s="378"/>
      <c r="G39" s="189"/>
      <c r="H39" s="189"/>
    </row>
    <row r="40" spans="1:8" s="52" customFormat="1" ht="39.950000000000003" customHeight="1" x14ac:dyDescent="0.25">
      <c r="A40" s="366"/>
      <c r="B40" s="371"/>
      <c r="C40" s="372"/>
      <c r="D40" s="372"/>
      <c r="E40" s="373"/>
      <c r="F40" s="378"/>
      <c r="G40" s="189"/>
      <c r="H40" s="189"/>
    </row>
    <row r="41" spans="1:8" s="52" customFormat="1" ht="39.950000000000003" customHeight="1" thickBot="1" x14ac:dyDescent="0.3">
      <c r="A41" s="367"/>
      <c r="B41" s="374"/>
      <c r="C41" s="375"/>
      <c r="D41" s="375"/>
      <c r="E41" s="376"/>
      <c r="F41" s="379"/>
      <c r="G41" s="190"/>
      <c r="H41" s="190"/>
    </row>
    <row r="42" spans="1:8" s="52" customFormat="1" ht="39.950000000000003" customHeight="1" x14ac:dyDescent="0.25">
      <c r="A42" s="365" t="s">
        <v>355</v>
      </c>
      <c r="B42" s="368"/>
      <c r="C42" s="369"/>
      <c r="D42" s="369"/>
      <c r="E42" s="370"/>
      <c r="F42" s="377"/>
      <c r="G42" s="188"/>
      <c r="H42" s="188"/>
    </row>
    <row r="43" spans="1:8" s="52" customFormat="1" ht="39.950000000000003" customHeight="1" x14ac:dyDescent="0.25">
      <c r="A43" s="366"/>
      <c r="B43" s="371"/>
      <c r="C43" s="372"/>
      <c r="D43" s="372"/>
      <c r="E43" s="373"/>
      <c r="F43" s="378"/>
      <c r="G43" s="189"/>
      <c r="H43" s="189"/>
    </row>
    <row r="44" spans="1:8" s="52" customFormat="1" ht="39.950000000000003" customHeight="1" x14ac:dyDescent="0.25">
      <c r="A44" s="366"/>
      <c r="B44" s="371"/>
      <c r="C44" s="372"/>
      <c r="D44" s="372"/>
      <c r="E44" s="373"/>
      <c r="F44" s="378"/>
      <c r="G44" s="189"/>
      <c r="H44" s="189"/>
    </row>
    <row r="45" spans="1:8" s="52" customFormat="1" ht="39.950000000000003" customHeight="1" thickBot="1" x14ac:dyDescent="0.3">
      <c r="A45" s="367"/>
      <c r="B45" s="374"/>
      <c r="C45" s="375"/>
      <c r="D45" s="375"/>
      <c r="E45" s="376"/>
      <c r="F45" s="379"/>
      <c r="G45" s="190"/>
      <c r="H45" s="190"/>
    </row>
    <row r="46" spans="1:8" s="52" customFormat="1" ht="39.950000000000003" customHeight="1" x14ac:dyDescent="0.25">
      <c r="A46" s="365" t="s">
        <v>356</v>
      </c>
      <c r="B46" s="368"/>
      <c r="C46" s="369"/>
      <c r="D46" s="369"/>
      <c r="E46" s="370"/>
      <c r="F46" s="377"/>
      <c r="G46" s="188"/>
      <c r="H46" s="188"/>
    </row>
    <row r="47" spans="1:8" s="52" customFormat="1" ht="39.950000000000003" customHeight="1" x14ac:dyDescent="0.25">
      <c r="A47" s="366"/>
      <c r="B47" s="371"/>
      <c r="C47" s="372"/>
      <c r="D47" s="372"/>
      <c r="E47" s="373"/>
      <c r="F47" s="378"/>
      <c r="G47" s="189"/>
      <c r="H47" s="189"/>
    </row>
    <row r="48" spans="1:8" s="52" customFormat="1" ht="39.950000000000003" customHeight="1" x14ac:dyDescent="0.25">
      <c r="A48" s="366"/>
      <c r="B48" s="371"/>
      <c r="C48" s="372"/>
      <c r="D48" s="372"/>
      <c r="E48" s="373"/>
      <c r="F48" s="378"/>
      <c r="G48" s="189"/>
      <c r="H48" s="189"/>
    </row>
    <row r="49" spans="1:8" s="52" customFormat="1" ht="39.950000000000003" customHeight="1" thickBot="1" x14ac:dyDescent="0.3">
      <c r="A49" s="367"/>
      <c r="B49" s="374"/>
      <c r="C49" s="375"/>
      <c r="D49" s="375"/>
      <c r="E49" s="376"/>
      <c r="F49" s="379"/>
      <c r="G49" s="190"/>
      <c r="H49" s="190"/>
    </row>
    <row r="50" spans="1:8" s="52" customFormat="1" ht="39.950000000000003" customHeight="1" x14ac:dyDescent="0.25">
      <c r="A50" s="365" t="s">
        <v>357</v>
      </c>
      <c r="B50" s="368"/>
      <c r="C50" s="369"/>
      <c r="D50" s="369"/>
      <c r="E50" s="370"/>
      <c r="F50" s="377"/>
      <c r="G50" s="188"/>
      <c r="H50" s="188"/>
    </row>
    <row r="51" spans="1:8" s="52" customFormat="1" ht="39.950000000000003" customHeight="1" x14ac:dyDescent="0.25">
      <c r="A51" s="366"/>
      <c r="B51" s="371"/>
      <c r="C51" s="372"/>
      <c r="D51" s="372"/>
      <c r="E51" s="373"/>
      <c r="F51" s="378"/>
      <c r="G51" s="189"/>
      <c r="H51" s="189"/>
    </row>
    <row r="52" spans="1:8" s="52" customFormat="1" ht="39.950000000000003" customHeight="1" x14ac:dyDescent="0.25">
      <c r="A52" s="366"/>
      <c r="B52" s="371"/>
      <c r="C52" s="372"/>
      <c r="D52" s="372"/>
      <c r="E52" s="373"/>
      <c r="F52" s="378"/>
      <c r="G52" s="189"/>
      <c r="H52" s="189"/>
    </row>
    <row r="53" spans="1:8" s="52" customFormat="1" ht="39.950000000000003" customHeight="1" thickBot="1" x14ac:dyDescent="0.3">
      <c r="A53" s="367"/>
      <c r="B53" s="374"/>
      <c r="C53" s="375"/>
      <c r="D53" s="375"/>
      <c r="E53" s="376"/>
      <c r="F53" s="379"/>
      <c r="G53" s="190"/>
      <c r="H53" s="190"/>
    </row>
    <row r="54" spans="1:8" s="52" customFormat="1" ht="39.950000000000003" customHeight="1" x14ac:dyDescent="0.25">
      <c r="A54" s="365" t="s">
        <v>396</v>
      </c>
      <c r="B54" s="368"/>
      <c r="C54" s="369"/>
      <c r="D54" s="369"/>
      <c r="E54" s="370"/>
      <c r="F54" s="377"/>
      <c r="G54" s="188"/>
      <c r="H54" s="188"/>
    </row>
    <row r="55" spans="1:8" s="52" customFormat="1" ht="39.950000000000003" customHeight="1" x14ac:dyDescent="0.25">
      <c r="A55" s="366"/>
      <c r="B55" s="371"/>
      <c r="C55" s="372"/>
      <c r="D55" s="372"/>
      <c r="E55" s="373"/>
      <c r="F55" s="378"/>
      <c r="G55" s="189"/>
      <c r="H55" s="189"/>
    </row>
    <row r="56" spans="1:8" s="52" customFormat="1" ht="39.950000000000003" customHeight="1" x14ac:dyDescent="0.25">
      <c r="A56" s="366"/>
      <c r="B56" s="371"/>
      <c r="C56" s="372"/>
      <c r="D56" s="372"/>
      <c r="E56" s="373"/>
      <c r="F56" s="378"/>
      <c r="G56" s="189"/>
      <c r="H56" s="189"/>
    </row>
    <row r="57" spans="1:8" s="52" customFormat="1" ht="39.950000000000003" customHeight="1" thickBot="1" x14ac:dyDescent="0.3">
      <c r="A57" s="367"/>
      <c r="B57" s="374"/>
      <c r="C57" s="375"/>
      <c r="D57" s="375"/>
      <c r="E57" s="376"/>
      <c r="F57" s="379"/>
      <c r="G57" s="190"/>
      <c r="H57" s="190"/>
    </row>
    <row r="58" spans="1:8" s="193" customFormat="1" ht="3" customHeight="1" x14ac:dyDescent="0.2">
      <c r="A58" s="192"/>
      <c r="H58" s="194"/>
    </row>
    <row r="59" spans="1:8" s="19" customFormat="1" ht="15" x14ac:dyDescent="0.2"/>
    <row r="60" spans="1:8" s="19" customFormat="1" ht="15" x14ac:dyDescent="0.2"/>
    <row r="61" spans="1:8" s="19" customFormat="1" ht="15" x14ac:dyDescent="0.2"/>
    <row r="62" spans="1:8" s="19" customFormat="1" ht="15" x14ac:dyDescent="0.2"/>
    <row r="63" spans="1:8" s="19" customFormat="1" ht="15" x14ac:dyDescent="0.2"/>
    <row r="64" spans="1:8" s="19" customFormat="1" ht="15" x14ac:dyDescent="0.2"/>
    <row r="65" s="19" customFormat="1" ht="15" x14ac:dyDescent="0.2"/>
    <row r="66" s="19" customFormat="1" ht="15" x14ac:dyDescent="0.2"/>
    <row r="67" s="19" customFormat="1" ht="15" x14ac:dyDescent="0.2"/>
    <row r="68" s="19" customFormat="1" ht="15" x14ac:dyDescent="0.2"/>
    <row r="69" s="19" customFormat="1" ht="15" x14ac:dyDescent="0.2"/>
    <row r="70" s="19" customFormat="1" ht="15" x14ac:dyDescent="0.2"/>
    <row r="71" s="19" customFormat="1" ht="15" x14ac:dyDescent="0.2"/>
    <row r="72" s="19" customFormat="1" ht="15" x14ac:dyDescent="0.2"/>
    <row r="73" s="19" customFormat="1" ht="15" x14ac:dyDescent="0.2"/>
    <row r="74" s="19" customFormat="1" ht="15" x14ac:dyDescent="0.2"/>
    <row r="75" s="19" customFormat="1" ht="15" x14ac:dyDescent="0.2"/>
    <row r="76" s="19" customFormat="1" ht="15" x14ac:dyDescent="0.2"/>
    <row r="77" s="19" customFormat="1" ht="15" x14ac:dyDescent="0.2"/>
    <row r="78" s="19" customFormat="1" ht="15" x14ac:dyDescent="0.2"/>
    <row r="79" s="19" customFormat="1" ht="15" x14ac:dyDescent="0.2"/>
    <row r="80" s="19" customFormat="1" ht="15" x14ac:dyDescent="0.2"/>
    <row r="81" s="19" customFormat="1" ht="15" x14ac:dyDescent="0.2"/>
    <row r="82" s="19" customFormat="1" ht="15" x14ac:dyDescent="0.2"/>
    <row r="83" s="19" customFormat="1" ht="15" x14ac:dyDescent="0.2"/>
    <row r="84" s="19" customFormat="1" ht="15" x14ac:dyDescent="0.2"/>
    <row r="85" s="19" customFormat="1" ht="15" x14ac:dyDescent="0.2"/>
    <row r="86" s="19" customFormat="1" ht="15" x14ac:dyDescent="0.2"/>
    <row r="87" s="19" customFormat="1" ht="15" x14ac:dyDescent="0.2"/>
    <row r="88" s="19" customFormat="1" ht="15" x14ac:dyDescent="0.2"/>
    <row r="89" s="19" customFormat="1" ht="15" x14ac:dyDescent="0.2"/>
    <row r="90" s="19" customFormat="1" ht="15" x14ac:dyDescent="0.2"/>
    <row r="91" s="19" customFormat="1" ht="15" x14ac:dyDescent="0.2"/>
    <row r="92" s="19" customFormat="1" ht="15" x14ac:dyDescent="0.2"/>
    <row r="93" s="19" customFormat="1" ht="15" x14ac:dyDescent="0.2"/>
    <row r="94" s="19" customFormat="1" ht="15" x14ac:dyDescent="0.2"/>
    <row r="95" s="19" customFormat="1" ht="15" x14ac:dyDescent="0.2"/>
    <row r="96" s="19" customFormat="1" ht="15" x14ac:dyDescent="0.2"/>
    <row r="97" s="19" customFormat="1" ht="15" x14ac:dyDescent="0.2"/>
    <row r="98" s="19" customFormat="1" ht="15" x14ac:dyDescent="0.2"/>
    <row r="99" s="19" customFormat="1" ht="15" x14ac:dyDescent="0.2"/>
    <row r="100" s="19" customFormat="1" ht="15" x14ac:dyDescent="0.2"/>
    <row r="101" s="19" customFormat="1" ht="15" x14ac:dyDescent="0.2"/>
    <row r="102" s="19" customFormat="1" ht="15" x14ac:dyDescent="0.2"/>
    <row r="103" s="19" customFormat="1" ht="15" x14ac:dyDescent="0.2"/>
    <row r="104" s="19" customFormat="1" ht="15" x14ac:dyDescent="0.2"/>
    <row r="105" s="19" customFormat="1" ht="15" x14ac:dyDescent="0.2"/>
    <row r="106" s="19" customFormat="1" ht="15" x14ac:dyDescent="0.2"/>
    <row r="107" s="19" customFormat="1" ht="15" x14ac:dyDescent="0.2"/>
    <row r="108" s="19" customFormat="1" ht="15" x14ac:dyDescent="0.2"/>
    <row r="109" s="19" customFormat="1" ht="15" x14ac:dyDescent="0.2"/>
    <row r="110" s="19" customFormat="1" ht="15" x14ac:dyDescent="0.2"/>
    <row r="111" s="19" customFormat="1" ht="15" x14ac:dyDescent="0.2"/>
    <row r="112" s="19" customFormat="1" ht="15" x14ac:dyDescent="0.2"/>
    <row r="113" s="19" customFormat="1" ht="15" x14ac:dyDescent="0.2"/>
  </sheetData>
  <sheetProtection algorithmName="SHA-512" hashValue="zIvEMN2dWls1dseFXqF8phlhkhdf1rB8MAs0//59nmKNLCw0RBaGvbclB9QzPAI/djJtdpUEK5J4Ll/qXT8K3A==" saltValue="LrNJ363X1DOPlVKSgFk43A==" spinCount="100000" sheet="1" objects="1" scenarios="1" formatCells="0" formatRows="0" selectLockedCells="1"/>
  <mergeCells count="38">
    <mergeCell ref="A10:H10"/>
    <mergeCell ref="G4:H4"/>
    <mergeCell ref="G5:H5"/>
    <mergeCell ref="G6:H6"/>
    <mergeCell ref="A9:H9"/>
    <mergeCell ref="F30:F33"/>
    <mergeCell ref="A13:H13"/>
    <mergeCell ref="E16:H16"/>
    <mergeCell ref="E18:H18"/>
    <mergeCell ref="B21:E21"/>
    <mergeCell ref="A22:A25"/>
    <mergeCell ref="B22:E25"/>
    <mergeCell ref="F22:F25"/>
    <mergeCell ref="A54:A57"/>
    <mergeCell ref="B54:E57"/>
    <mergeCell ref="F54:F57"/>
    <mergeCell ref="A42:A45"/>
    <mergeCell ref="B42:E45"/>
    <mergeCell ref="F42:F45"/>
    <mergeCell ref="A46:A49"/>
    <mergeCell ref="B46:E49"/>
    <mergeCell ref="F46:F49"/>
    <mergeCell ref="A1:H1"/>
    <mergeCell ref="A3:H3"/>
    <mergeCell ref="A50:A53"/>
    <mergeCell ref="B50:E53"/>
    <mergeCell ref="F50:F53"/>
    <mergeCell ref="A34:A37"/>
    <mergeCell ref="B34:E37"/>
    <mergeCell ref="F34:F37"/>
    <mergeCell ref="A38:A41"/>
    <mergeCell ref="B38:E41"/>
    <mergeCell ref="F38:F41"/>
    <mergeCell ref="A26:A29"/>
    <mergeCell ref="B26:E29"/>
    <mergeCell ref="F26:F29"/>
    <mergeCell ref="A30:A33"/>
    <mergeCell ref="B30:E33"/>
  </mergeCells>
  <dataValidations count="2">
    <dataValidation type="list" allowBlank="1" showInputMessage="1" showErrorMessage="1" sqref="C16:D17">
      <formula1>#REF!</formula1>
    </dataValidation>
    <dataValidation type="list" allowBlank="1" showInputMessage="1" showErrorMessage="1" sqref="C18:D19">
      <formula1>#REF!</formula1>
    </dataValidation>
  </dataValidations>
  <printOptions horizontalCentered="1"/>
  <pageMargins left="0.25" right="0.25" top="0.5" bottom="0.25" header="0" footer="0"/>
  <pageSetup scale="75" orientation="landscape" r:id="rId1"/>
  <headerFooter alignWithMargins="0">
    <oddHeader>&amp;L&amp;"Arial,Bold"&amp;11Board of Governors, California Community Colleges
Chancellor's Office (CCCCO)</oddHeader>
    <oddFooter>&amp;LCCCCO Forms Package_no metrics-with match&amp;R9-2016</oddFooter>
  </headerFooter>
  <rowBreaks count="2" manualBreakCount="2">
    <brk id="33" max="16383" man="1"/>
    <brk id="45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theme="7" tint="0.59999389629810485"/>
  </sheetPr>
  <dimension ref="A1:H113"/>
  <sheetViews>
    <sheetView zoomScale="87" zoomScaleNormal="87" workbookViewId="0">
      <selection activeCell="A13" sqref="A13:H13"/>
    </sheetView>
  </sheetViews>
  <sheetFormatPr defaultColWidth="9.1640625" defaultRowHeight="11.25" x14ac:dyDescent="0.2"/>
  <cols>
    <col min="1" max="1" width="7" style="5" customWidth="1"/>
    <col min="2" max="2" width="18.6640625" style="5" customWidth="1"/>
    <col min="3" max="3" width="10.6640625" style="5" customWidth="1"/>
    <col min="4" max="4" width="2.6640625" style="5" customWidth="1"/>
    <col min="5" max="5" width="44.6640625" style="5" customWidth="1"/>
    <col min="6" max="6" width="74.6640625" style="5" customWidth="1"/>
    <col min="7" max="7" width="25.6640625" style="5" customWidth="1"/>
    <col min="8" max="8" width="28.6640625" style="5" customWidth="1"/>
    <col min="9" max="9" width="17.5" style="5" customWidth="1"/>
    <col min="10" max="10" width="27.83203125" style="5" customWidth="1"/>
    <col min="11" max="16384" width="9.1640625" style="5"/>
  </cols>
  <sheetData>
    <row r="1" spans="1:8" s="198" customFormat="1" ht="18" x14ac:dyDescent="0.2">
      <c r="A1" s="364" t="s">
        <v>409</v>
      </c>
      <c r="B1" s="364"/>
      <c r="C1" s="364"/>
      <c r="D1" s="364"/>
      <c r="E1" s="364"/>
      <c r="F1" s="364"/>
      <c r="G1" s="364"/>
      <c r="H1" s="364"/>
    </row>
    <row r="2" spans="1:8" ht="3" customHeight="1" x14ac:dyDescent="0.25">
      <c r="A2" s="191"/>
      <c r="B2" s="191"/>
      <c r="C2" s="191"/>
      <c r="D2" s="191"/>
      <c r="E2" s="191"/>
      <c r="F2" s="191"/>
      <c r="G2" s="191"/>
      <c r="H2" s="191"/>
    </row>
    <row r="3" spans="1:8" ht="15" x14ac:dyDescent="0.2">
      <c r="A3" s="255" t="s">
        <v>403</v>
      </c>
      <c r="B3" s="255"/>
      <c r="C3" s="255"/>
      <c r="D3" s="255"/>
      <c r="E3" s="255"/>
      <c r="F3" s="255"/>
      <c r="G3" s="255"/>
      <c r="H3" s="255"/>
    </row>
    <row r="4" spans="1:8" ht="48.75" customHeight="1" x14ac:dyDescent="0.2">
      <c r="A4" s="16"/>
      <c r="B4" s="16"/>
      <c r="C4" s="16"/>
      <c r="D4" s="16"/>
      <c r="E4" s="16"/>
      <c r="F4" s="99" t="s">
        <v>306</v>
      </c>
      <c r="G4" s="389" t="str">
        <f>'Contact Page'!D4</f>
        <v>CAI - Pre-Apprenticeship and Enhanced OJT</v>
      </c>
      <c r="H4" s="389"/>
    </row>
    <row r="5" spans="1:8" ht="30" customHeight="1" x14ac:dyDescent="0.2">
      <c r="A5" s="17"/>
      <c r="B5" s="17"/>
      <c r="C5" s="17"/>
      <c r="D5" s="17"/>
      <c r="E5" s="17"/>
      <c r="F5" s="143" t="s">
        <v>10</v>
      </c>
      <c r="G5" s="390">
        <f>'Budget Detail Sheet'!D5</f>
        <v>0</v>
      </c>
      <c r="H5" s="390"/>
    </row>
    <row r="6" spans="1:8" ht="30" customHeight="1" x14ac:dyDescent="0.2">
      <c r="A6" s="17"/>
      <c r="B6" s="17"/>
      <c r="C6" s="17"/>
      <c r="D6" s="17"/>
      <c r="E6" s="17"/>
      <c r="F6" s="143" t="s">
        <v>11</v>
      </c>
      <c r="G6" s="390">
        <f>'Budget Detail Sheet'!D6</f>
        <v>0</v>
      </c>
      <c r="H6" s="390"/>
    </row>
    <row r="7" spans="1:8" ht="19.899999999999999" customHeight="1" x14ac:dyDescent="0.2">
      <c r="A7" s="17"/>
      <c r="B7" s="17"/>
      <c r="C7" s="17"/>
      <c r="D7" s="17"/>
      <c r="E7" s="17"/>
      <c r="F7" s="143" t="str">
        <f>'Contact Page'!C6</f>
        <v>RFA NUMBER:</v>
      </c>
      <c r="G7" s="108" t="str">
        <f>'Budget Detail Sheet'!D7</f>
        <v>17-192</v>
      </c>
      <c r="H7" s="10"/>
    </row>
    <row r="8" spans="1:8" ht="2.1" customHeight="1" x14ac:dyDescent="0.2">
      <c r="A8" s="3"/>
      <c r="B8" s="3"/>
      <c r="C8" s="3"/>
      <c r="D8" s="3"/>
      <c r="E8" s="3"/>
      <c r="F8" s="3"/>
      <c r="G8" s="3"/>
      <c r="H8" s="3"/>
    </row>
    <row r="9" spans="1:8" ht="20.25" x14ac:dyDescent="0.3">
      <c r="A9" s="276" t="s">
        <v>405</v>
      </c>
      <c r="B9" s="276"/>
      <c r="C9" s="276"/>
      <c r="D9" s="276"/>
      <c r="E9" s="276"/>
      <c r="F9" s="276"/>
      <c r="G9" s="276"/>
      <c r="H9" s="276"/>
    </row>
    <row r="10" spans="1:8" ht="18" x14ac:dyDescent="0.25">
      <c r="A10" s="388" t="s">
        <v>406</v>
      </c>
      <c r="B10" s="388"/>
      <c r="C10" s="388"/>
      <c r="D10" s="388"/>
      <c r="E10" s="388"/>
      <c r="F10" s="388"/>
      <c r="G10" s="388"/>
      <c r="H10" s="388"/>
    </row>
    <row r="11" spans="1:8" ht="2.1" customHeight="1" thickBot="1" x14ac:dyDescent="0.25">
      <c r="A11" s="3"/>
      <c r="B11" s="3"/>
      <c r="C11" s="3"/>
      <c r="D11" s="3"/>
      <c r="E11" s="3"/>
      <c r="F11" s="3"/>
      <c r="G11" s="3"/>
      <c r="H11" s="3"/>
    </row>
    <row r="12" spans="1:8" ht="18" customHeight="1" x14ac:dyDescent="0.25">
      <c r="A12" s="111" t="s">
        <v>310</v>
      </c>
      <c r="B12" s="124"/>
      <c r="C12" s="134">
        <v>7</v>
      </c>
      <c r="D12" s="112"/>
      <c r="E12" s="112"/>
      <c r="F12" s="112"/>
      <c r="G12" s="112"/>
      <c r="H12" s="113"/>
    </row>
    <row r="13" spans="1:8" s="19" customFormat="1" ht="54.95" customHeight="1" thickBot="1" x14ac:dyDescent="0.25">
      <c r="A13" s="380"/>
      <c r="B13" s="381"/>
      <c r="C13" s="381"/>
      <c r="D13" s="381"/>
      <c r="E13" s="381"/>
      <c r="F13" s="381"/>
      <c r="G13" s="381"/>
      <c r="H13" s="382"/>
    </row>
    <row r="14" spans="1:8" ht="7.9" customHeight="1" thickBot="1" x14ac:dyDescent="0.25">
      <c r="A14" s="3"/>
      <c r="B14" s="3"/>
      <c r="C14" s="3"/>
      <c r="D14" s="3"/>
      <c r="E14" s="3"/>
      <c r="F14" s="3"/>
      <c r="G14" s="3"/>
      <c r="H14" s="3"/>
    </row>
    <row r="15" spans="1:8" s="92" customFormat="1" ht="18" hidden="1" customHeight="1" x14ac:dyDescent="0.2">
      <c r="A15" s="144" t="s">
        <v>301</v>
      </c>
      <c r="B15" s="102"/>
      <c r="C15" s="114"/>
      <c r="D15" s="114"/>
      <c r="E15" s="103"/>
      <c r="F15" s="103"/>
      <c r="G15" s="101"/>
      <c r="H15" s="104"/>
    </row>
    <row r="16" spans="1:8" s="92" customFormat="1" ht="28.15" hidden="1" customHeight="1" x14ac:dyDescent="0.2">
      <c r="A16" s="117"/>
      <c r="B16" s="115" t="s">
        <v>311</v>
      </c>
      <c r="C16" s="130"/>
      <c r="D16" s="116"/>
      <c r="E16" s="383" t="str">
        <f>IF(C16="","",VLOOKUP(C16,#REF!,2,0))</f>
        <v/>
      </c>
      <c r="F16" s="383"/>
      <c r="G16" s="383"/>
      <c r="H16" s="384"/>
    </row>
    <row r="17" spans="1:8" s="123" customFormat="1" ht="4.1500000000000004" hidden="1" customHeight="1" x14ac:dyDescent="0.2">
      <c r="A17" s="118"/>
      <c r="B17" s="119"/>
      <c r="C17" s="120"/>
      <c r="D17" s="120"/>
      <c r="E17" s="121"/>
      <c r="F17" s="121"/>
      <c r="G17" s="121"/>
      <c r="H17" s="122"/>
    </row>
    <row r="18" spans="1:8" s="92" customFormat="1" ht="28.15" hidden="1" customHeight="1" x14ac:dyDescent="0.2">
      <c r="A18" s="117"/>
      <c r="B18" s="115" t="s">
        <v>312</v>
      </c>
      <c r="C18" s="130"/>
      <c r="D18" s="116"/>
      <c r="E18" s="383" t="str">
        <f>IF(C18="","",VLOOKUP(C18,#REF!,2,0))</f>
        <v/>
      </c>
      <c r="F18" s="383"/>
      <c r="G18" s="383"/>
      <c r="H18" s="384"/>
    </row>
    <row r="19" spans="1:8" s="123" customFormat="1" ht="4.1500000000000004" hidden="1" customHeight="1" thickBot="1" x14ac:dyDescent="0.25">
      <c r="A19" s="125"/>
      <c r="B19" s="126"/>
      <c r="C19" s="127"/>
      <c r="D19" s="127"/>
      <c r="E19" s="128"/>
      <c r="F19" s="128"/>
      <c r="G19" s="128"/>
      <c r="H19" s="129"/>
    </row>
    <row r="20" spans="1:8" ht="7.9" hidden="1" customHeight="1" thickBot="1" x14ac:dyDescent="0.25">
      <c r="A20" s="3"/>
      <c r="B20" s="3"/>
      <c r="C20" s="3"/>
      <c r="D20" s="3"/>
      <c r="E20" s="3"/>
      <c r="F20" s="3"/>
      <c r="G20" s="3"/>
      <c r="H20" s="3"/>
    </row>
    <row r="21" spans="1:8" s="52" customFormat="1" ht="37.15" customHeight="1" thickBot="1" x14ac:dyDescent="0.3">
      <c r="A21" s="69" t="s">
        <v>284</v>
      </c>
      <c r="B21" s="385" t="s">
        <v>240</v>
      </c>
      <c r="C21" s="386"/>
      <c r="D21" s="386"/>
      <c r="E21" s="387"/>
      <c r="F21" s="69" t="s">
        <v>243</v>
      </c>
      <c r="G21" s="145" t="s">
        <v>241</v>
      </c>
      <c r="H21" s="70" t="s">
        <v>242</v>
      </c>
    </row>
    <row r="22" spans="1:8" s="52" customFormat="1" ht="39.950000000000003" customHeight="1" x14ac:dyDescent="0.25">
      <c r="A22" s="365" t="s">
        <v>358</v>
      </c>
      <c r="B22" s="368"/>
      <c r="C22" s="369"/>
      <c r="D22" s="369"/>
      <c r="E22" s="370"/>
      <c r="F22" s="377"/>
      <c r="G22" s="188"/>
      <c r="H22" s="188"/>
    </row>
    <row r="23" spans="1:8" s="52" customFormat="1" ht="39.950000000000003" customHeight="1" x14ac:dyDescent="0.25">
      <c r="A23" s="366"/>
      <c r="B23" s="371"/>
      <c r="C23" s="372"/>
      <c r="D23" s="372"/>
      <c r="E23" s="373"/>
      <c r="F23" s="378"/>
      <c r="G23" s="189"/>
      <c r="H23" s="189"/>
    </row>
    <row r="24" spans="1:8" s="52" customFormat="1" ht="39.950000000000003" customHeight="1" x14ac:dyDescent="0.25">
      <c r="A24" s="366"/>
      <c r="B24" s="371"/>
      <c r="C24" s="372"/>
      <c r="D24" s="372"/>
      <c r="E24" s="373"/>
      <c r="F24" s="378"/>
      <c r="G24" s="189"/>
      <c r="H24" s="189"/>
    </row>
    <row r="25" spans="1:8" s="52" customFormat="1" ht="39.950000000000003" customHeight="1" thickBot="1" x14ac:dyDescent="0.3">
      <c r="A25" s="367"/>
      <c r="B25" s="374"/>
      <c r="C25" s="375"/>
      <c r="D25" s="375"/>
      <c r="E25" s="376"/>
      <c r="F25" s="379"/>
      <c r="G25" s="190"/>
      <c r="H25" s="190"/>
    </row>
    <row r="26" spans="1:8" s="52" customFormat="1" ht="39.950000000000003" customHeight="1" x14ac:dyDescent="0.25">
      <c r="A26" s="365" t="s">
        <v>359</v>
      </c>
      <c r="B26" s="368"/>
      <c r="C26" s="369"/>
      <c r="D26" s="369"/>
      <c r="E26" s="370"/>
      <c r="F26" s="377"/>
      <c r="G26" s="188"/>
      <c r="H26" s="188"/>
    </row>
    <row r="27" spans="1:8" s="52" customFormat="1" ht="39.950000000000003" customHeight="1" x14ac:dyDescent="0.25">
      <c r="A27" s="366"/>
      <c r="B27" s="371"/>
      <c r="C27" s="372"/>
      <c r="D27" s="372"/>
      <c r="E27" s="373"/>
      <c r="F27" s="378"/>
      <c r="G27" s="189"/>
      <c r="H27" s="189"/>
    </row>
    <row r="28" spans="1:8" s="52" customFormat="1" ht="39.950000000000003" customHeight="1" x14ac:dyDescent="0.25">
      <c r="A28" s="366"/>
      <c r="B28" s="371"/>
      <c r="C28" s="372"/>
      <c r="D28" s="372"/>
      <c r="E28" s="373"/>
      <c r="F28" s="378"/>
      <c r="G28" s="189"/>
      <c r="H28" s="189"/>
    </row>
    <row r="29" spans="1:8" s="52" customFormat="1" ht="39.950000000000003" customHeight="1" thickBot="1" x14ac:dyDescent="0.3">
      <c r="A29" s="367"/>
      <c r="B29" s="374"/>
      <c r="C29" s="375"/>
      <c r="D29" s="375"/>
      <c r="E29" s="376"/>
      <c r="F29" s="379"/>
      <c r="G29" s="190"/>
      <c r="H29" s="190"/>
    </row>
    <row r="30" spans="1:8" s="52" customFormat="1" ht="39.950000000000003" customHeight="1" x14ac:dyDescent="0.25">
      <c r="A30" s="365" t="s">
        <v>360</v>
      </c>
      <c r="B30" s="368"/>
      <c r="C30" s="369"/>
      <c r="D30" s="369"/>
      <c r="E30" s="370"/>
      <c r="F30" s="377"/>
      <c r="G30" s="188"/>
      <c r="H30" s="188"/>
    </row>
    <row r="31" spans="1:8" s="52" customFormat="1" ht="39.950000000000003" customHeight="1" x14ac:dyDescent="0.25">
      <c r="A31" s="366"/>
      <c r="B31" s="371"/>
      <c r="C31" s="372"/>
      <c r="D31" s="372"/>
      <c r="E31" s="373"/>
      <c r="F31" s="378"/>
      <c r="G31" s="189"/>
      <c r="H31" s="189"/>
    </row>
    <row r="32" spans="1:8" s="52" customFormat="1" ht="39.950000000000003" customHeight="1" x14ac:dyDescent="0.25">
      <c r="A32" s="366"/>
      <c r="B32" s="371"/>
      <c r="C32" s="372"/>
      <c r="D32" s="372"/>
      <c r="E32" s="373"/>
      <c r="F32" s="378"/>
      <c r="G32" s="189"/>
      <c r="H32" s="189"/>
    </row>
    <row r="33" spans="1:8" s="52" customFormat="1" ht="39.950000000000003" customHeight="1" thickBot="1" x14ac:dyDescent="0.3">
      <c r="A33" s="367"/>
      <c r="B33" s="374"/>
      <c r="C33" s="375"/>
      <c r="D33" s="375"/>
      <c r="E33" s="376"/>
      <c r="F33" s="379"/>
      <c r="G33" s="190"/>
      <c r="H33" s="190"/>
    </row>
    <row r="34" spans="1:8" s="52" customFormat="1" ht="39.950000000000003" customHeight="1" x14ac:dyDescent="0.25">
      <c r="A34" s="365" t="s">
        <v>361</v>
      </c>
      <c r="B34" s="368"/>
      <c r="C34" s="369"/>
      <c r="D34" s="369"/>
      <c r="E34" s="370"/>
      <c r="F34" s="377"/>
      <c r="G34" s="188"/>
      <c r="H34" s="188"/>
    </row>
    <row r="35" spans="1:8" s="52" customFormat="1" ht="39.950000000000003" customHeight="1" x14ac:dyDescent="0.25">
      <c r="A35" s="366"/>
      <c r="B35" s="371"/>
      <c r="C35" s="372"/>
      <c r="D35" s="372"/>
      <c r="E35" s="373"/>
      <c r="F35" s="378"/>
      <c r="G35" s="189"/>
      <c r="H35" s="189"/>
    </row>
    <row r="36" spans="1:8" s="52" customFormat="1" ht="39.950000000000003" customHeight="1" x14ac:dyDescent="0.25">
      <c r="A36" s="366"/>
      <c r="B36" s="371"/>
      <c r="C36" s="372"/>
      <c r="D36" s="372"/>
      <c r="E36" s="373"/>
      <c r="F36" s="378"/>
      <c r="G36" s="189"/>
      <c r="H36" s="189"/>
    </row>
    <row r="37" spans="1:8" s="52" customFormat="1" ht="39.950000000000003" customHeight="1" thickBot="1" x14ac:dyDescent="0.3">
      <c r="A37" s="367"/>
      <c r="B37" s="374"/>
      <c r="C37" s="375"/>
      <c r="D37" s="375"/>
      <c r="E37" s="376"/>
      <c r="F37" s="379"/>
      <c r="G37" s="190"/>
      <c r="H37" s="190"/>
    </row>
    <row r="38" spans="1:8" s="52" customFormat="1" ht="39.950000000000003" customHeight="1" x14ac:dyDescent="0.25">
      <c r="A38" s="365" t="s">
        <v>362</v>
      </c>
      <c r="B38" s="368"/>
      <c r="C38" s="369"/>
      <c r="D38" s="369"/>
      <c r="E38" s="370"/>
      <c r="F38" s="377"/>
      <c r="G38" s="188"/>
      <c r="H38" s="188"/>
    </row>
    <row r="39" spans="1:8" s="52" customFormat="1" ht="39.950000000000003" customHeight="1" x14ac:dyDescent="0.25">
      <c r="A39" s="366"/>
      <c r="B39" s="371"/>
      <c r="C39" s="372"/>
      <c r="D39" s="372"/>
      <c r="E39" s="373"/>
      <c r="F39" s="378"/>
      <c r="G39" s="189"/>
      <c r="H39" s="189"/>
    </row>
    <row r="40" spans="1:8" s="52" customFormat="1" ht="39.950000000000003" customHeight="1" x14ac:dyDescent="0.25">
      <c r="A40" s="366"/>
      <c r="B40" s="371"/>
      <c r="C40" s="372"/>
      <c r="D40" s="372"/>
      <c r="E40" s="373"/>
      <c r="F40" s="378"/>
      <c r="G40" s="189"/>
      <c r="H40" s="189"/>
    </row>
    <row r="41" spans="1:8" s="52" customFormat="1" ht="39.950000000000003" customHeight="1" thickBot="1" x14ac:dyDescent="0.3">
      <c r="A41" s="367"/>
      <c r="B41" s="374"/>
      <c r="C41" s="375"/>
      <c r="D41" s="375"/>
      <c r="E41" s="376"/>
      <c r="F41" s="379"/>
      <c r="G41" s="190"/>
      <c r="H41" s="190"/>
    </row>
    <row r="42" spans="1:8" s="52" customFormat="1" ht="39.950000000000003" customHeight="1" x14ac:dyDescent="0.25">
      <c r="A42" s="365" t="s">
        <v>363</v>
      </c>
      <c r="B42" s="368"/>
      <c r="C42" s="369"/>
      <c r="D42" s="369"/>
      <c r="E42" s="370"/>
      <c r="F42" s="377"/>
      <c r="G42" s="188"/>
      <c r="H42" s="188"/>
    </row>
    <row r="43" spans="1:8" s="52" customFormat="1" ht="39.950000000000003" customHeight="1" x14ac:dyDescent="0.25">
      <c r="A43" s="366"/>
      <c r="B43" s="371"/>
      <c r="C43" s="372"/>
      <c r="D43" s="372"/>
      <c r="E43" s="373"/>
      <c r="F43" s="378"/>
      <c r="G43" s="189"/>
      <c r="H43" s="189"/>
    </row>
    <row r="44" spans="1:8" s="52" customFormat="1" ht="39.950000000000003" customHeight="1" x14ac:dyDescent="0.25">
      <c r="A44" s="366"/>
      <c r="B44" s="371"/>
      <c r="C44" s="372"/>
      <c r="D44" s="372"/>
      <c r="E44" s="373"/>
      <c r="F44" s="378"/>
      <c r="G44" s="189"/>
      <c r="H44" s="189"/>
    </row>
    <row r="45" spans="1:8" s="52" customFormat="1" ht="39.950000000000003" customHeight="1" thickBot="1" x14ac:dyDescent="0.3">
      <c r="A45" s="367"/>
      <c r="B45" s="374"/>
      <c r="C45" s="375"/>
      <c r="D45" s="375"/>
      <c r="E45" s="376"/>
      <c r="F45" s="379"/>
      <c r="G45" s="190"/>
      <c r="H45" s="190"/>
    </row>
    <row r="46" spans="1:8" s="52" customFormat="1" ht="39.950000000000003" customHeight="1" x14ac:dyDescent="0.25">
      <c r="A46" s="365" t="s">
        <v>364</v>
      </c>
      <c r="B46" s="368"/>
      <c r="C46" s="369"/>
      <c r="D46" s="369"/>
      <c r="E46" s="370"/>
      <c r="F46" s="377"/>
      <c r="G46" s="188"/>
      <c r="H46" s="188"/>
    </row>
    <row r="47" spans="1:8" s="52" customFormat="1" ht="39.950000000000003" customHeight="1" x14ac:dyDescent="0.25">
      <c r="A47" s="366"/>
      <c r="B47" s="371"/>
      <c r="C47" s="372"/>
      <c r="D47" s="372"/>
      <c r="E47" s="373"/>
      <c r="F47" s="378"/>
      <c r="G47" s="189"/>
      <c r="H47" s="189"/>
    </row>
    <row r="48" spans="1:8" s="52" customFormat="1" ht="39.950000000000003" customHeight="1" x14ac:dyDescent="0.25">
      <c r="A48" s="366"/>
      <c r="B48" s="371"/>
      <c r="C48" s="372"/>
      <c r="D48" s="372"/>
      <c r="E48" s="373"/>
      <c r="F48" s="378"/>
      <c r="G48" s="189"/>
      <c r="H48" s="189"/>
    </row>
    <row r="49" spans="1:8" s="52" customFormat="1" ht="39.950000000000003" customHeight="1" thickBot="1" x14ac:dyDescent="0.3">
      <c r="A49" s="367"/>
      <c r="B49" s="374"/>
      <c r="C49" s="375"/>
      <c r="D49" s="375"/>
      <c r="E49" s="376"/>
      <c r="F49" s="379"/>
      <c r="G49" s="190"/>
      <c r="H49" s="190"/>
    </row>
    <row r="50" spans="1:8" s="52" customFormat="1" ht="39.950000000000003" customHeight="1" x14ac:dyDescent="0.25">
      <c r="A50" s="365" t="s">
        <v>365</v>
      </c>
      <c r="B50" s="368"/>
      <c r="C50" s="369"/>
      <c r="D50" s="369"/>
      <c r="E50" s="370"/>
      <c r="F50" s="377"/>
      <c r="G50" s="188"/>
      <c r="H50" s="188"/>
    </row>
    <row r="51" spans="1:8" s="52" customFormat="1" ht="39.950000000000003" customHeight="1" x14ac:dyDescent="0.25">
      <c r="A51" s="366"/>
      <c r="B51" s="371"/>
      <c r="C51" s="372"/>
      <c r="D51" s="372"/>
      <c r="E51" s="373"/>
      <c r="F51" s="378"/>
      <c r="G51" s="189"/>
      <c r="H51" s="189"/>
    </row>
    <row r="52" spans="1:8" s="52" customFormat="1" ht="39.950000000000003" customHeight="1" x14ac:dyDescent="0.25">
      <c r="A52" s="366"/>
      <c r="B52" s="371"/>
      <c r="C52" s="372"/>
      <c r="D52" s="372"/>
      <c r="E52" s="373"/>
      <c r="F52" s="378"/>
      <c r="G52" s="189"/>
      <c r="H52" s="189"/>
    </row>
    <row r="53" spans="1:8" s="52" customFormat="1" ht="39.950000000000003" customHeight="1" thickBot="1" x14ac:dyDescent="0.3">
      <c r="A53" s="367"/>
      <c r="B53" s="374"/>
      <c r="C53" s="375"/>
      <c r="D53" s="375"/>
      <c r="E53" s="376"/>
      <c r="F53" s="379"/>
      <c r="G53" s="190"/>
      <c r="H53" s="190"/>
    </row>
    <row r="54" spans="1:8" s="52" customFormat="1" ht="39.950000000000003" customHeight="1" x14ac:dyDescent="0.25">
      <c r="A54" s="365" t="s">
        <v>397</v>
      </c>
      <c r="B54" s="368"/>
      <c r="C54" s="369"/>
      <c r="D54" s="369"/>
      <c r="E54" s="370"/>
      <c r="F54" s="377"/>
      <c r="G54" s="188"/>
      <c r="H54" s="188"/>
    </row>
    <row r="55" spans="1:8" s="52" customFormat="1" ht="39.950000000000003" customHeight="1" x14ac:dyDescent="0.25">
      <c r="A55" s="366"/>
      <c r="B55" s="371"/>
      <c r="C55" s="372"/>
      <c r="D55" s="372"/>
      <c r="E55" s="373"/>
      <c r="F55" s="378"/>
      <c r="G55" s="189"/>
      <c r="H55" s="189"/>
    </row>
    <row r="56" spans="1:8" s="52" customFormat="1" ht="39.950000000000003" customHeight="1" x14ac:dyDescent="0.25">
      <c r="A56" s="366"/>
      <c r="B56" s="371"/>
      <c r="C56" s="372"/>
      <c r="D56" s="372"/>
      <c r="E56" s="373"/>
      <c r="F56" s="378"/>
      <c r="G56" s="189"/>
      <c r="H56" s="189"/>
    </row>
    <row r="57" spans="1:8" s="52" customFormat="1" ht="39.950000000000003" customHeight="1" thickBot="1" x14ac:dyDescent="0.3">
      <c r="A57" s="367"/>
      <c r="B57" s="374"/>
      <c r="C57" s="375"/>
      <c r="D57" s="375"/>
      <c r="E57" s="376"/>
      <c r="F57" s="379"/>
      <c r="G57" s="190"/>
      <c r="H57" s="190"/>
    </row>
    <row r="58" spans="1:8" s="193" customFormat="1" ht="3" customHeight="1" x14ac:dyDescent="0.2">
      <c r="A58" s="192"/>
      <c r="H58" s="194"/>
    </row>
    <row r="59" spans="1:8" s="19" customFormat="1" ht="15" x14ac:dyDescent="0.2"/>
    <row r="60" spans="1:8" s="19" customFormat="1" ht="15" x14ac:dyDescent="0.2"/>
    <row r="61" spans="1:8" s="19" customFormat="1" ht="15" x14ac:dyDescent="0.2"/>
    <row r="62" spans="1:8" s="19" customFormat="1" ht="15" x14ac:dyDescent="0.2"/>
    <row r="63" spans="1:8" s="19" customFormat="1" ht="15" x14ac:dyDescent="0.2"/>
    <row r="64" spans="1:8" s="19" customFormat="1" ht="15" x14ac:dyDescent="0.2"/>
    <row r="65" s="19" customFormat="1" ht="15" x14ac:dyDescent="0.2"/>
    <row r="66" s="19" customFormat="1" ht="15" x14ac:dyDescent="0.2"/>
    <row r="67" s="19" customFormat="1" ht="15" x14ac:dyDescent="0.2"/>
    <row r="68" s="19" customFormat="1" ht="15" x14ac:dyDescent="0.2"/>
    <row r="69" s="19" customFormat="1" ht="15" x14ac:dyDescent="0.2"/>
    <row r="70" s="19" customFormat="1" ht="15" x14ac:dyDescent="0.2"/>
    <row r="71" s="19" customFormat="1" ht="15" x14ac:dyDescent="0.2"/>
    <row r="72" s="19" customFormat="1" ht="15" x14ac:dyDescent="0.2"/>
    <row r="73" s="19" customFormat="1" ht="15" x14ac:dyDescent="0.2"/>
    <row r="74" s="19" customFormat="1" ht="15" x14ac:dyDescent="0.2"/>
    <row r="75" s="19" customFormat="1" ht="15" x14ac:dyDescent="0.2"/>
    <row r="76" s="19" customFormat="1" ht="15" x14ac:dyDescent="0.2"/>
    <row r="77" s="19" customFormat="1" ht="15" x14ac:dyDescent="0.2"/>
    <row r="78" s="19" customFormat="1" ht="15" x14ac:dyDescent="0.2"/>
    <row r="79" s="19" customFormat="1" ht="15" x14ac:dyDescent="0.2"/>
    <row r="80" s="19" customFormat="1" ht="15" x14ac:dyDescent="0.2"/>
    <row r="81" s="19" customFormat="1" ht="15" x14ac:dyDescent="0.2"/>
    <row r="82" s="19" customFormat="1" ht="15" x14ac:dyDescent="0.2"/>
    <row r="83" s="19" customFormat="1" ht="15" x14ac:dyDescent="0.2"/>
    <row r="84" s="19" customFormat="1" ht="15" x14ac:dyDescent="0.2"/>
    <row r="85" s="19" customFormat="1" ht="15" x14ac:dyDescent="0.2"/>
    <row r="86" s="19" customFormat="1" ht="15" x14ac:dyDescent="0.2"/>
    <row r="87" s="19" customFormat="1" ht="15" x14ac:dyDescent="0.2"/>
    <row r="88" s="19" customFormat="1" ht="15" x14ac:dyDescent="0.2"/>
    <row r="89" s="19" customFormat="1" ht="15" x14ac:dyDescent="0.2"/>
    <row r="90" s="19" customFormat="1" ht="15" x14ac:dyDescent="0.2"/>
    <row r="91" s="19" customFormat="1" ht="15" x14ac:dyDescent="0.2"/>
    <row r="92" s="19" customFormat="1" ht="15" x14ac:dyDescent="0.2"/>
    <row r="93" s="19" customFormat="1" ht="15" x14ac:dyDescent="0.2"/>
    <row r="94" s="19" customFormat="1" ht="15" x14ac:dyDescent="0.2"/>
    <row r="95" s="19" customFormat="1" ht="15" x14ac:dyDescent="0.2"/>
    <row r="96" s="19" customFormat="1" ht="15" x14ac:dyDescent="0.2"/>
    <row r="97" s="19" customFormat="1" ht="15" x14ac:dyDescent="0.2"/>
    <row r="98" s="19" customFormat="1" ht="15" x14ac:dyDescent="0.2"/>
    <row r="99" s="19" customFormat="1" ht="15" x14ac:dyDescent="0.2"/>
    <row r="100" s="19" customFormat="1" ht="15" x14ac:dyDescent="0.2"/>
    <row r="101" s="19" customFormat="1" ht="15" x14ac:dyDescent="0.2"/>
    <row r="102" s="19" customFormat="1" ht="15" x14ac:dyDescent="0.2"/>
    <row r="103" s="19" customFormat="1" ht="15" x14ac:dyDescent="0.2"/>
    <row r="104" s="19" customFormat="1" ht="15" x14ac:dyDescent="0.2"/>
    <row r="105" s="19" customFormat="1" ht="15" x14ac:dyDescent="0.2"/>
    <row r="106" s="19" customFormat="1" ht="15" x14ac:dyDescent="0.2"/>
    <row r="107" s="19" customFormat="1" ht="15" x14ac:dyDescent="0.2"/>
    <row r="108" s="19" customFormat="1" ht="15" x14ac:dyDescent="0.2"/>
    <row r="109" s="19" customFormat="1" ht="15" x14ac:dyDescent="0.2"/>
    <row r="110" s="19" customFormat="1" ht="15" x14ac:dyDescent="0.2"/>
    <row r="111" s="19" customFormat="1" ht="15" x14ac:dyDescent="0.2"/>
    <row r="112" s="19" customFormat="1" ht="15" x14ac:dyDescent="0.2"/>
    <row r="113" s="19" customFormat="1" ht="15" x14ac:dyDescent="0.2"/>
  </sheetData>
  <sheetProtection algorithmName="SHA-512" hashValue="D7lac+t0O2mfLFqgyjI7NJMGeQ3BD7w/l1J3tWgoWvZsFiEhR6qWKfVeVqqEgFF3Jt9fh7ApWB14aBSB/9/p3w==" saltValue="y+9iSMZ8PgOHWjBg4svusg==" spinCount="100000" sheet="1" objects="1" scenarios="1" formatCells="0" formatRows="0" selectLockedCells="1"/>
  <mergeCells count="38">
    <mergeCell ref="A10:H10"/>
    <mergeCell ref="G4:H4"/>
    <mergeCell ref="G5:H5"/>
    <mergeCell ref="G6:H6"/>
    <mergeCell ref="A9:H9"/>
    <mergeCell ref="F30:F33"/>
    <mergeCell ref="A13:H13"/>
    <mergeCell ref="E16:H16"/>
    <mergeCell ref="E18:H18"/>
    <mergeCell ref="B21:E21"/>
    <mergeCell ref="A22:A25"/>
    <mergeCell ref="B22:E25"/>
    <mergeCell ref="F22:F25"/>
    <mergeCell ref="A54:A57"/>
    <mergeCell ref="B54:E57"/>
    <mergeCell ref="F54:F57"/>
    <mergeCell ref="A42:A45"/>
    <mergeCell ref="B42:E45"/>
    <mergeCell ref="F42:F45"/>
    <mergeCell ref="A46:A49"/>
    <mergeCell ref="B46:E49"/>
    <mergeCell ref="F46:F49"/>
    <mergeCell ref="A1:H1"/>
    <mergeCell ref="A3:H3"/>
    <mergeCell ref="A50:A53"/>
    <mergeCell ref="B50:E53"/>
    <mergeCell ref="F50:F53"/>
    <mergeCell ref="A34:A37"/>
    <mergeCell ref="B34:E37"/>
    <mergeCell ref="F34:F37"/>
    <mergeCell ref="A38:A41"/>
    <mergeCell ref="B38:E41"/>
    <mergeCell ref="F38:F41"/>
    <mergeCell ref="A26:A29"/>
    <mergeCell ref="B26:E29"/>
    <mergeCell ref="F26:F29"/>
    <mergeCell ref="A30:A33"/>
    <mergeCell ref="B30:E33"/>
  </mergeCells>
  <dataValidations count="2">
    <dataValidation type="list" allowBlank="1" showInputMessage="1" showErrorMessage="1" sqref="C18:D19">
      <formula1>#REF!</formula1>
    </dataValidation>
    <dataValidation type="list" allowBlank="1" showInputMessage="1" showErrorMessage="1" sqref="C16:D17">
      <formula1>#REF!</formula1>
    </dataValidation>
  </dataValidations>
  <printOptions horizontalCentered="1"/>
  <pageMargins left="0.25" right="0.25" top="0.5" bottom="0.25" header="0" footer="0"/>
  <pageSetup scale="75" orientation="landscape" r:id="rId1"/>
  <headerFooter alignWithMargins="0">
    <oddHeader>&amp;L&amp;"Arial,Bold"&amp;11Board of Governors, California Community Colleges
Chancellor's Office (CCCCO)</oddHeader>
    <oddFooter>&amp;LCCCCO Forms Package_no metrics-with match&amp;R9-2016</oddFooter>
  </headerFooter>
  <rowBreaks count="2" manualBreakCount="2">
    <brk id="33" max="16383" man="1"/>
    <brk id="45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theme="7" tint="0.59999389629810485"/>
  </sheetPr>
  <dimension ref="A1:H113"/>
  <sheetViews>
    <sheetView zoomScale="87" zoomScaleNormal="87" workbookViewId="0">
      <selection activeCell="A13" sqref="A13:H13"/>
    </sheetView>
  </sheetViews>
  <sheetFormatPr defaultColWidth="9.1640625" defaultRowHeight="11.25" x14ac:dyDescent="0.2"/>
  <cols>
    <col min="1" max="1" width="7" style="5" customWidth="1"/>
    <col min="2" max="2" width="18.6640625" style="5" customWidth="1"/>
    <col min="3" max="3" width="10.6640625" style="5" customWidth="1"/>
    <col min="4" max="4" width="2.6640625" style="5" customWidth="1"/>
    <col min="5" max="5" width="44.6640625" style="5" customWidth="1"/>
    <col min="6" max="6" width="74.6640625" style="5" customWidth="1"/>
    <col min="7" max="7" width="25.6640625" style="5" customWidth="1"/>
    <col min="8" max="8" width="28.6640625" style="5" customWidth="1"/>
    <col min="9" max="9" width="17.5" style="5" customWidth="1"/>
    <col min="10" max="10" width="27.83203125" style="5" customWidth="1"/>
    <col min="11" max="16384" width="9.1640625" style="5"/>
  </cols>
  <sheetData>
    <row r="1" spans="1:8" s="198" customFormat="1" ht="18" x14ac:dyDescent="0.2">
      <c r="A1" s="364" t="s">
        <v>409</v>
      </c>
      <c r="B1" s="364"/>
      <c r="C1" s="364"/>
      <c r="D1" s="364"/>
      <c r="E1" s="364"/>
      <c r="F1" s="364"/>
      <c r="G1" s="364"/>
      <c r="H1" s="364"/>
    </row>
    <row r="2" spans="1:8" ht="3" customHeight="1" x14ac:dyDescent="0.25">
      <c r="A2" s="191"/>
      <c r="B2" s="191"/>
      <c r="C2" s="191"/>
      <c r="D2" s="191"/>
      <c r="E2" s="191"/>
      <c r="F2" s="191"/>
      <c r="G2" s="191"/>
      <c r="H2" s="191"/>
    </row>
    <row r="3" spans="1:8" ht="15" x14ac:dyDescent="0.2">
      <c r="A3" s="255" t="s">
        <v>403</v>
      </c>
      <c r="B3" s="255"/>
      <c r="C3" s="255"/>
      <c r="D3" s="255"/>
      <c r="E3" s="255"/>
      <c r="F3" s="255"/>
      <c r="G3" s="255"/>
      <c r="H3" s="255"/>
    </row>
    <row r="4" spans="1:8" ht="48.75" customHeight="1" x14ac:dyDescent="0.2">
      <c r="A4" s="16"/>
      <c r="B4" s="16"/>
      <c r="C4" s="16"/>
      <c r="D4" s="16"/>
      <c r="E4" s="16"/>
      <c r="F4" s="99" t="s">
        <v>306</v>
      </c>
      <c r="G4" s="389" t="str">
        <f>'Contact Page'!D4</f>
        <v>CAI - Pre-Apprenticeship and Enhanced OJT</v>
      </c>
      <c r="H4" s="389"/>
    </row>
    <row r="5" spans="1:8" ht="30" customHeight="1" x14ac:dyDescent="0.2">
      <c r="A5" s="17"/>
      <c r="B5" s="17"/>
      <c r="C5" s="17"/>
      <c r="D5" s="17"/>
      <c r="E5" s="17"/>
      <c r="F5" s="143" t="s">
        <v>10</v>
      </c>
      <c r="G5" s="390">
        <f>'Budget Detail Sheet'!D5</f>
        <v>0</v>
      </c>
      <c r="H5" s="390"/>
    </row>
    <row r="6" spans="1:8" ht="30" customHeight="1" x14ac:dyDescent="0.2">
      <c r="A6" s="17"/>
      <c r="B6" s="17"/>
      <c r="C6" s="17"/>
      <c r="D6" s="17"/>
      <c r="E6" s="17"/>
      <c r="F6" s="143" t="s">
        <v>11</v>
      </c>
      <c r="G6" s="390">
        <f>'Budget Detail Sheet'!D6</f>
        <v>0</v>
      </c>
      <c r="H6" s="390"/>
    </row>
    <row r="7" spans="1:8" ht="19.899999999999999" customHeight="1" x14ac:dyDescent="0.2">
      <c r="A7" s="17"/>
      <c r="B7" s="17"/>
      <c r="C7" s="17"/>
      <c r="D7" s="17"/>
      <c r="E7" s="17"/>
      <c r="F7" s="143" t="str">
        <f>'Contact Page'!C6</f>
        <v>RFA NUMBER:</v>
      </c>
      <c r="G7" s="108" t="str">
        <f>'Budget Detail Sheet'!D7</f>
        <v>17-192</v>
      </c>
      <c r="H7" s="10"/>
    </row>
    <row r="8" spans="1:8" ht="2.1" customHeight="1" x14ac:dyDescent="0.2">
      <c r="A8" s="3"/>
      <c r="B8" s="3"/>
      <c r="C8" s="3"/>
      <c r="D8" s="3"/>
      <c r="E8" s="3"/>
      <c r="F8" s="3"/>
      <c r="G8" s="3"/>
      <c r="H8" s="3"/>
    </row>
    <row r="9" spans="1:8" ht="20.25" x14ac:dyDescent="0.3">
      <c r="A9" s="276" t="s">
        <v>405</v>
      </c>
      <c r="B9" s="276"/>
      <c r="C9" s="276"/>
      <c r="D9" s="276"/>
      <c r="E9" s="276"/>
      <c r="F9" s="276"/>
      <c r="G9" s="276"/>
      <c r="H9" s="276"/>
    </row>
    <row r="10" spans="1:8" ht="18" x14ac:dyDescent="0.25">
      <c r="A10" s="388" t="s">
        <v>406</v>
      </c>
      <c r="B10" s="388"/>
      <c r="C10" s="388"/>
      <c r="D10" s="388"/>
      <c r="E10" s="388"/>
      <c r="F10" s="388"/>
      <c r="G10" s="388"/>
      <c r="H10" s="388"/>
    </row>
    <row r="11" spans="1:8" ht="2.1" customHeight="1" thickBot="1" x14ac:dyDescent="0.25">
      <c r="A11" s="3"/>
      <c r="B11" s="3"/>
      <c r="C11" s="3"/>
      <c r="D11" s="3"/>
      <c r="E11" s="3"/>
      <c r="F11" s="3"/>
      <c r="G11" s="3"/>
      <c r="H11" s="3"/>
    </row>
    <row r="12" spans="1:8" ht="18" customHeight="1" x14ac:dyDescent="0.25">
      <c r="A12" s="111" t="s">
        <v>310</v>
      </c>
      <c r="B12" s="124"/>
      <c r="C12" s="134">
        <v>8</v>
      </c>
      <c r="D12" s="112"/>
      <c r="E12" s="112"/>
      <c r="F12" s="112"/>
      <c r="G12" s="112"/>
      <c r="H12" s="113"/>
    </row>
    <row r="13" spans="1:8" s="19" customFormat="1" ht="54.95" customHeight="1" thickBot="1" x14ac:dyDescent="0.25">
      <c r="A13" s="391"/>
      <c r="B13" s="392"/>
      <c r="C13" s="392"/>
      <c r="D13" s="392"/>
      <c r="E13" s="392"/>
      <c r="F13" s="392"/>
      <c r="G13" s="392"/>
      <c r="H13" s="393"/>
    </row>
    <row r="14" spans="1:8" ht="7.9" customHeight="1" thickBot="1" x14ac:dyDescent="0.25">
      <c r="A14" s="3"/>
      <c r="B14" s="3"/>
      <c r="C14" s="135"/>
      <c r="D14" s="3"/>
      <c r="E14" s="3"/>
      <c r="F14" s="3"/>
      <c r="G14" s="3"/>
      <c r="H14" s="3"/>
    </row>
    <row r="15" spans="1:8" s="92" customFormat="1" ht="18" hidden="1" customHeight="1" x14ac:dyDescent="0.2">
      <c r="A15" s="144" t="s">
        <v>301</v>
      </c>
      <c r="B15" s="102"/>
      <c r="C15" s="114"/>
      <c r="D15" s="114"/>
      <c r="E15" s="103"/>
      <c r="F15" s="103"/>
      <c r="G15" s="101"/>
      <c r="H15" s="104"/>
    </row>
    <row r="16" spans="1:8" s="92" customFormat="1" ht="28.15" hidden="1" customHeight="1" x14ac:dyDescent="0.2">
      <c r="A16" s="117"/>
      <c r="B16" s="115" t="s">
        <v>311</v>
      </c>
      <c r="C16" s="130"/>
      <c r="D16" s="116"/>
      <c r="E16" s="383" t="str">
        <f>IF(C16="","",VLOOKUP(C16,#REF!,2,0))</f>
        <v/>
      </c>
      <c r="F16" s="383"/>
      <c r="G16" s="383"/>
      <c r="H16" s="384"/>
    </row>
    <row r="17" spans="1:8" s="123" customFormat="1" ht="4.1500000000000004" hidden="1" customHeight="1" x14ac:dyDescent="0.2">
      <c r="A17" s="118"/>
      <c r="B17" s="119"/>
      <c r="C17" s="120"/>
      <c r="D17" s="120"/>
      <c r="E17" s="121"/>
      <c r="F17" s="121"/>
      <c r="G17" s="121"/>
      <c r="H17" s="122"/>
    </row>
    <row r="18" spans="1:8" s="92" customFormat="1" ht="28.15" hidden="1" customHeight="1" x14ac:dyDescent="0.2">
      <c r="A18" s="117"/>
      <c r="B18" s="115" t="s">
        <v>312</v>
      </c>
      <c r="C18" s="130"/>
      <c r="D18" s="116"/>
      <c r="E18" s="383" t="str">
        <f>IF(C18="","",VLOOKUP(C18,#REF!,2,0))</f>
        <v/>
      </c>
      <c r="F18" s="383"/>
      <c r="G18" s="383"/>
      <c r="H18" s="384"/>
    </row>
    <row r="19" spans="1:8" s="123" customFormat="1" ht="4.1500000000000004" hidden="1" customHeight="1" thickBot="1" x14ac:dyDescent="0.25">
      <c r="A19" s="125"/>
      <c r="B19" s="126"/>
      <c r="C19" s="127"/>
      <c r="D19" s="127"/>
      <c r="E19" s="128"/>
      <c r="F19" s="128"/>
      <c r="G19" s="128"/>
      <c r="H19" s="129"/>
    </row>
    <row r="20" spans="1:8" ht="7.9" hidden="1" customHeight="1" thickBot="1" x14ac:dyDescent="0.25">
      <c r="A20" s="3"/>
      <c r="B20" s="3"/>
      <c r="C20" s="3"/>
      <c r="D20" s="3"/>
      <c r="E20" s="3"/>
      <c r="F20" s="3"/>
      <c r="G20" s="3"/>
      <c r="H20" s="3"/>
    </row>
    <row r="21" spans="1:8" s="52" customFormat="1" ht="37.15" customHeight="1" thickBot="1" x14ac:dyDescent="0.3">
      <c r="A21" s="69" t="s">
        <v>284</v>
      </c>
      <c r="B21" s="385" t="s">
        <v>240</v>
      </c>
      <c r="C21" s="386"/>
      <c r="D21" s="386"/>
      <c r="E21" s="387"/>
      <c r="F21" s="69" t="s">
        <v>243</v>
      </c>
      <c r="G21" s="145" t="s">
        <v>241</v>
      </c>
      <c r="H21" s="70" t="s">
        <v>242</v>
      </c>
    </row>
    <row r="22" spans="1:8" s="52" customFormat="1" ht="39.950000000000003" customHeight="1" x14ac:dyDescent="0.25">
      <c r="A22" s="365" t="s">
        <v>366</v>
      </c>
      <c r="B22" s="368"/>
      <c r="C22" s="369"/>
      <c r="D22" s="369"/>
      <c r="E22" s="370"/>
      <c r="F22" s="377"/>
      <c r="G22" s="188"/>
      <c r="H22" s="188"/>
    </row>
    <row r="23" spans="1:8" s="52" customFormat="1" ht="39.950000000000003" customHeight="1" x14ac:dyDescent="0.25">
      <c r="A23" s="366"/>
      <c r="B23" s="371"/>
      <c r="C23" s="372"/>
      <c r="D23" s="372"/>
      <c r="E23" s="373"/>
      <c r="F23" s="378"/>
      <c r="G23" s="189"/>
      <c r="H23" s="189"/>
    </row>
    <row r="24" spans="1:8" s="52" customFormat="1" ht="39.950000000000003" customHeight="1" x14ac:dyDescent="0.25">
      <c r="A24" s="366"/>
      <c r="B24" s="371"/>
      <c r="C24" s="372"/>
      <c r="D24" s="372"/>
      <c r="E24" s="373"/>
      <c r="F24" s="378"/>
      <c r="G24" s="189"/>
      <c r="H24" s="189"/>
    </row>
    <row r="25" spans="1:8" s="52" customFormat="1" ht="39.950000000000003" customHeight="1" thickBot="1" x14ac:dyDescent="0.3">
      <c r="A25" s="367"/>
      <c r="B25" s="374"/>
      <c r="C25" s="375"/>
      <c r="D25" s="375"/>
      <c r="E25" s="376"/>
      <c r="F25" s="379"/>
      <c r="G25" s="190"/>
      <c r="H25" s="190"/>
    </row>
    <row r="26" spans="1:8" s="52" customFormat="1" ht="39.950000000000003" customHeight="1" x14ac:dyDescent="0.25">
      <c r="A26" s="365" t="s">
        <v>367</v>
      </c>
      <c r="B26" s="368"/>
      <c r="C26" s="369"/>
      <c r="D26" s="369"/>
      <c r="E26" s="370"/>
      <c r="F26" s="377"/>
      <c r="G26" s="188"/>
      <c r="H26" s="188"/>
    </row>
    <row r="27" spans="1:8" s="52" customFormat="1" ht="39.950000000000003" customHeight="1" x14ac:dyDescent="0.25">
      <c r="A27" s="366"/>
      <c r="B27" s="371"/>
      <c r="C27" s="372"/>
      <c r="D27" s="372"/>
      <c r="E27" s="373"/>
      <c r="F27" s="378"/>
      <c r="G27" s="189"/>
      <c r="H27" s="189"/>
    </row>
    <row r="28" spans="1:8" s="52" customFormat="1" ht="39.950000000000003" customHeight="1" x14ac:dyDescent="0.25">
      <c r="A28" s="366"/>
      <c r="B28" s="371"/>
      <c r="C28" s="372"/>
      <c r="D28" s="372"/>
      <c r="E28" s="373"/>
      <c r="F28" s="378"/>
      <c r="G28" s="189"/>
      <c r="H28" s="189"/>
    </row>
    <row r="29" spans="1:8" s="52" customFormat="1" ht="39.950000000000003" customHeight="1" thickBot="1" x14ac:dyDescent="0.3">
      <c r="A29" s="367"/>
      <c r="B29" s="374"/>
      <c r="C29" s="375"/>
      <c r="D29" s="375"/>
      <c r="E29" s="376"/>
      <c r="F29" s="379"/>
      <c r="G29" s="190"/>
      <c r="H29" s="190"/>
    </row>
    <row r="30" spans="1:8" s="52" customFormat="1" ht="39.950000000000003" customHeight="1" x14ac:dyDescent="0.25">
      <c r="A30" s="365" t="s">
        <v>368</v>
      </c>
      <c r="B30" s="368"/>
      <c r="C30" s="369"/>
      <c r="D30" s="369"/>
      <c r="E30" s="370"/>
      <c r="F30" s="377"/>
      <c r="G30" s="188"/>
      <c r="H30" s="188"/>
    </row>
    <row r="31" spans="1:8" s="52" customFormat="1" ht="39.950000000000003" customHeight="1" x14ac:dyDescent="0.25">
      <c r="A31" s="366"/>
      <c r="B31" s="371"/>
      <c r="C31" s="372"/>
      <c r="D31" s="372"/>
      <c r="E31" s="373"/>
      <c r="F31" s="378"/>
      <c r="G31" s="189"/>
      <c r="H31" s="189"/>
    </row>
    <row r="32" spans="1:8" s="52" customFormat="1" ht="39.950000000000003" customHeight="1" x14ac:dyDescent="0.25">
      <c r="A32" s="366"/>
      <c r="B32" s="371"/>
      <c r="C32" s="372"/>
      <c r="D32" s="372"/>
      <c r="E32" s="373"/>
      <c r="F32" s="378"/>
      <c r="G32" s="189"/>
      <c r="H32" s="189"/>
    </row>
    <row r="33" spans="1:8" s="52" customFormat="1" ht="39.950000000000003" customHeight="1" thickBot="1" x14ac:dyDescent="0.3">
      <c r="A33" s="367"/>
      <c r="B33" s="374"/>
      <c r="C33" s="375"/>
      <c r="D33" s="375"/>
      <c r="E33" s="376"/>
      <c r="F33" s="379"/>
      <c r="G33" s="190"/>
      <c r="H33" s="190"/>
    </row>
    <row r="34" spans="1:8" s="52" customFormat="1" ht="39.950000000000003" customHeight="1" x14ac:dyDescent="0.25">
      <c r="A34" s="365" t="s">
        <v>369</v>
      </c>
      <c r="B34" s="368"/>
      <c r="C34" s="369"/>
      <c r="D34" s="369"/>
      <c r="E34" s="370"/>
      <c r="F34" s="377"/>
      <c r="G34" s="188"/>
      <c r="H34" s="188"/>
    </row>
    <row r="35" spans="1:8" s="52" customFormat="1" ht="39.950000000000003" customHeight="1" x14ac:dyDescent="0.25">
      <c r="A35" s="366"/>
      <c r="B35" s="371"/>
      <c r="C35" s="372"/>
      <c r="D35" s="372"/>
      <c r="E35" s="373"/>
      <c r="F35" s="378"/>
      <c r="G35" s="189"/>
      <c r="H35" s="189"/>
    </row>
    <row r="36" spans="1:8" s="52" customFormat="1" ht="39.950000000000003" customHeight="1" x14ac:dyDescent="0.25">
      <c r="A36" s="366"/>
      <c r="B36" s="371"/>
      <c r="C36" s="372"/>
      <c r="D36" s="372"/>
      <c r="E36" s="373"/>
      <c r="F36" s="378"/>
      <c r="G36" s="189"/>
      <c r="H36" s="189"/>
    </row>
    <row r="37" spans="1:8" s="52" customFormat="1" ht="39.950000000000003" customHeight="1" thickBot="1" x14ac:dyDescent="0.3">
      <c r="A37" s="367"/>
      <c r="B37" s="374"/>
      <c r="C37" s="375"/>
      <c r="D37" s="375"/>
      <c r="E37" s="376"/>
      <c r="F37" s="379"/>
      <c r="G37" s="190"/>
      <c r="H37" s="190"/>
    </row>
    <row r="38" spans="1:8" s="52" customFormat="1" ht="39.950000000000003" customHeight="1" x14ac:dyDescent="0.25">
      <c r="A38" s="365" t="s">
        <v>370</v>
      </c>
      <c r="B38" s="368"/>
      <c r="C38" s="369"/>
      <c r="D38" s="369"/>
      <c r="E38" s="370"/>
      <c r="F38" s="377"/>
      <c r="G38" s="188"/>
      <c r="H38" s="188"/>
    </row>
    <row r="39" spans="1:8" s="52" customFormat="1" ht="39.950000000000003" customHeight="1" x14ac:dyDescent="0.25">
      <c r="A39" s="366"/>
      <c r="B39" s="371"/>
      <c r="C39" s="372"/>
      <c r="D39" s="372"/>
      <c r="E39" s="373"/>
      <c r="F39" s="378"/>
      <c r="G39" s="189"/>
      <c r="H39" s="189"/>
    </row>
    <row r="40" spans="1:8" s="52" customFormat="1" ht="39.950000000000003" customHeight="1" x14ac:dyDescent="0.25">
      <c r="A40" s="366"/>
      <c r="B40" s="371"/>
      <c r="C40" s="372"/>
      <c r="D40" s="372"/>
      <c r="E40" s="373"/>
      <c r="F40" s="378"/>
      <c r="G40" s="189"/>
      <c r="H40" s="189"/>
    </row>
    <row r="41" spans="1:8" s="52" customFormat="1" ht="39.950000000000003" customHeight="1" thickBot="1" x14ac:dyDescent="0.3">
      <c r="A41" s="367"/>
      <c r="B41" s="374"/>
      <c r="C41" s="375"/>
      <c r="D41" s="375"/>
      <c r="E41" s="376"/>
      <c r="F41" s="379"/>
      <c r="G41" s="190"/>
      <c r="H41" s="190"/>
    </row>
    <row r="42" spans="1:8" s="52" customFormat="1" ht="39.950000000000003" customHeight="1" x14ac:dyDescent="0.25">
      <c r="A42" s="365" t="s">
        <v>371</v>
      </c>
      <c r="B42" s="368"/>
      <c r="C42" s="369"/>
      <c r="D42" s="369"/>
      <c r="E42" s="370"/>
      <c r="F42" s="377"/>
      <c r="G42" s="188"/>
      <c r="H42" s="188"/>
    </row>
    <row r="43" spans="1:8" s="52" customFormat="1" ht="39.950000000000003" customHeight="1" x14ac:dyDescent="0.25">
      <c r="A43" s="366"/>
      <c r="B43" s="371"/>
      <c r="C43" s="372"/>
      <c r="D43" s="372"/>
      <c r="E43" s="373"/>
      <c r="F43" s="378"/>
      <c r="G43" s="189"/>
      <c r="H43" s="189"/>
    </row>
    <row r="44" spans="1:8" s="52" customFormat="1" ht="39.950000000000003" customHeight="1" x14ac:dyDescent="0.25">
      <c r="A44" s="366"/>
      <c r="B44" s="371"/>
      <c r="C44" s="372"/>
      <c r="D44" s="372"/>
      <c r="E44" s="373"/>
      <c r="F44" s="378"/>
      <c r="G44" s="189"/>
      <c r="H44" s="189"/>
    </row>
    <row r="45" spans="1:8" s="52" customFormat="1" ht="39.950000000000003" customHeight="1" thickBot="1" x14ac:dyDescent="0.3">
      <c r="A45" s="367"/>
      <c r="B45" s="374"/>
      <c r="C45" s="375"/>
      <c r="D45" s="375"/>
      <c r="E45" s="376"/>
      <c r="F45" s="379"/>
      <c r="G45" s="190"/>
      <c r="H45" s="190"/>
    </row>
    <row r="46" spans="1:8" s="52" customFormat="1" ht="39.950000000000003" customHeight="1" x14ac:dyDescent="0.25">
      <c r="A46" s="365" t="s">
        <v>372</v>
      </c>
      <c r="B46" s="368"/>
      <c r="C46" s="369"/>
      <c r="D46" s="369"/>
      <c r="E46" s="370"/>
      <c r="F46" s="377"/>
      <c r="G46" s="188"/>
      <c r="H46" s="188"/>
    </row>
    <row r="47" spans="1:8" s="52" customFormat="1" ht="39.950000000000003" customHeight="1" x14ac:dyDescent="0.25">
      <c r="A47" s="366"/>
      <c r="B47" s="371"/>
      <c r="C47" s="372"/>
      <c r="D47" s="372"/>
      <c r="E47" s="373"/>
      <c r="F47" s="378"/>
      <c r="G47" s="189"/>
      <c r="H47" s="189"/>
    </row>
    <row r="48" spans="1:8" s="52" customFormat="1" ht="39.950000000000003" customHeight="1" x14ac:dyDescent="0.25">
      <c r="A48" s="366"/>
      <c r="B48" s="371"/>
      <c r="C48" s="372"/>
      <c r="D48" s="372"/>
      <c r="E48" s="373"/>
      <c r="F48" s="378"/>
      <c r="G48" s="189"/>
      <c r="H48" s="189"/>
    </row>
    <row r="49" spans="1:8" s="52" customFormat="1" ht="39.950000000000003" customHeight="1" thickBot="1" x14ac:dyDescent="0.3">
      <c r="A49" s="367"/>
      <c r="B49" s="374"/>
      <c r="C49" s="375"/>
      <c r="D49" s="375"/>
      <c r="E49" s="376"/>
      <c r="F49" s="379"/>
      <c r="G49" s="190"/>
      <c r="H49" s="190"/>
    </row>
    <row r="50" spans="1:8" s="52" customFormat="1" ht="39.950000000000003" customHeight="1" x14ac:dyDescent="0.25">
      <c r="A50" s="365" t="s">
        <v>373</v>
      </c>
      <c r="B50" s="368"/>
      <c r="C50" s="369"/>
      <c r="D50" s="369"/>
      <c r="E50" s="370"/>
      <c r="F50" s="377"/>
      <c r="G50" s="188"/>
      <c r="H50" s="188"/>
    </row>
    <row r="51" spans="1:8" s="52" customFormat="1" ht="39.950000000000003" customHeight="1" x14ac:dyDescent="0.25">
      <c r="A51" s="366"/>
      <c r="B51" s="371"/>
      <c r="C51" s="372"/>
      <c r="D51" s="372"/>
      <c r="E51" s="373"/>
      <c r="F51" s="378"/>
      <c r="G51" s="189"/>
      <c r="H51" s="189"/>
    </row>
    <row r="52" spans="1:8" s="52" customFormat="1" ht="39.950000000000003" customHeight="1" x14ac:dyDescent="0.25">
      <c r="A52" s="366"/>
      <c r="B52" s="371"/>
      <c r="C52" s="372"/>
      <c r="D52" s="372"/>
      <c r="E52" s="373"/>
      <c r="F52" s="378"/>
      <c r="G52" s="189"/>
      <c r="H52" s="189"/>
    </row>
    <row r="53" spans="1:8" s="52" customFormat="1" ht="39.950000000000003" customHeight="1" thickBot="1" x14ac:dyDescent="0.3">
      <c r="A53" s="367"/>
      <c r="B53" s="374"/>
      <c r="C53" s="375"/>
      <c r="D53" s="375"/>
      <c r="E53" s="376"/>
      <c r="F53" s="379"/>
      <c r="G53" s="190"/>
      <c r="H53" s="190"/>
    </row>
    <row r="54" spans="1:8" s="52" customFormat="1" ht="39.950000000000003" customHeight="1" x14ac:dyDescent="0.25">
      <c r="A54" s="365" t="s">
        <v>398</v>
      </c>
      <c r="B54" s="368"/>
      <c r="C54" s="369"/>
      <c r="D54" s="369"/>
      <c r="E54" s="370"/>
      <c r="F54" s="377"/>
      <c r="G54" s="188"/>
      <c r="H54" s="188"/>
    </row>
    <row r="55" spans="1:8" s="52" customFormat="1" ht="39.950000000000003" customHeight="1" x14ac:dyDescent="0.25">
      <c r="A55" s="366"/>
      <c r="B55" s="371"/>
      <c r="C55" s="372"/>
      <c r="D55" s="372"/>
      <c r="E55" s="373"/>
      <c r="F55" s="378"/>
      <c r="G55" s="189"/>
      <c r="H55" s="189"/>
    </row>
    <row r="56" spans="1:8" s="52" customFormat="1" ht="39.950000000000003" customHeight="1" x14ac:dyDescent="0.25">
      <c r="A56" s="366"/>
      <c r="B56" s="371"/>
      <c r="C56" s="372"/>
      <c r="D56" s="372"/>
      <c r="E56" s="373"/>
      <c r="F56" s="378"/>
      <c r="G56" s="189"/>
      <c r="H56" s="189"/>
    </row>
    <row r="57" spans="1:8" s="52" customFormat="1" ht="39.950000000000003" customHeight="1" thickBot="1" x14ac:dyDescent="0.3">
      <c r="A57" s="367"/>
      <c r="B57" s="374"/>
      <c r="C57" s="375"/>
      <c r="D57" s="375"/>
      <c r="E57" s="376"/>
      <c r="F57" s="379"/>
      <c r="G57" s="190"/>
      <c r="H57" s="190"/>
    </row>
    <row r="58" spans="1:8" s="193" customFormat="1" ht="3" customHeight="1" x14ac:dyDescent="0.2">
      <c r="A58" s="192"/>
      <c r="H58" s="194"/>
    </row>
    <row r="59" spans="1:8" s="19" customFormat="1" ht="15" x14ac:dyDescent="0.2"/>
    <row r="60" spans="1:8" s="19" customFormat="1" ht="15" x14ac:dyDescent="0.2"/>
    <row r="61" spans="1:8" s="19" customFormat="1" ht="15" x14ac:dyDescent="0.2"/>
    <row r="62" spans="1:8" s="19" customFormat="1" ht="15" x14ac:dyDescent="0.2"/>
    <row r="63" spans="1:8" s="19" customFormat="1" ht="15" x14ac:dyDescent="0.2"/>
    <row r="64" spans="1:8" s="19" customFormat="1" ht="15" x14ac:dyDescent="0.2"/>
    <row r="65" s="19" customFormat="1" ht="15" x14ac:dyDescent="0.2"/>
    <row r="66" s="19" customFormat="1" ht="15" x14ac:dyDescent="0.2"/>
    <row r="67" s="19" customFormat="1" ht="15" x14ac:dyDescent="0.2"/>
    <row r="68" s="19" customFormat="1" ht="15" x14ac:dyDescent="0.2"/>
    <row r="69" s="19" customFormat="1" ht="15" x14ac:dyDescent="0.2"/>
    <row r="70" s="19" customFormat="1" ht="15" x14ac:dyDescent="0.2"/>
    <row r="71" s="19" customFormat="1" ht="15" x14ac:dyDescent="0.2"/>
    <row r="72" s="19" customFormat="1" ht="15" x14ac:dyDescent="0.2"/>
    <row r="73" s="19" customFormat="1" ht="15" x14ac:dyDescent="0.2"/>
    <row r="74" s="19" customFormat="1" ht="15" x14ac:dyDescent="0.2"/>
    <row r="75" s="19" customFormat="1" ht="15" x14ac:dyDescent="0.2"/>
    <row r="76" s="19" customFormat="1" ht="15" x14ac:dyDescent="0.2"/>
    <row r="77" s="19" customFormat="1" ht="15" x14ac:dyDescent="0.2"/>
    <row r="78" s="19" customFormat="1" ht="15" x14ac:dyDescent="0.2"/>
    <row r="79" s="19" customFormat="1" ht="15" x14ac:dyDescent="0.2"/>
    <row r="80" s="19" customFormat="1" ht="15" x14ac:dyDescent="0.2"/>
    <row r="81" s="19" customFormat="1" ht="15" x14ac:dyDescent="0.2"/>
    <row r="82" s="19" customFormat="1" ht="15" x14ac:dyDescent="0.2"/>
    <row r="83" s="19" customFormat="1" ht="15" x14ac:dyDescent="0.2"/>
    <row r="84" s="19" customFormat="1" ht="15" x14ac:dyDescent="0.2"/>
    <row r="85" s="19" customFormat="1" ht="15" x14ac:dyDescent="0.2"/>
    <row r="86" s="19" customFormat="1" ht="15" x14ac:dyDescent="0.2"/>
    <row r="87" s="19" customFormat="1" ht="15" x14ac:dyDescent="0.2"/>
    <row r="88" s="19" customFormat="1" ht="15" x14ac:dyDescent="0.2"/>
    <row r="89" s="19" customFormat="1" ht="15" x14ac:dyDescent="0.2"/>
    <row r="90" s="19" customFormat="1" ht="15" x14ac:dyDescent="0.2"/>
    <row r="91" s="19" customFormat="1" ht="15" x14ac:dyDescent="0.2"/>
    <row r="92" s="19" customFormat="1" ht="15" x14ac:dyDescent="0.2"/>
    <row r="93" s="19" customFormat="1" ht="15" x14ac:dyDescent="0.2"/>
    <row r="94" s="19" customFormat="1" ht="15" x14ac:dyDescent="0.2"/>
    <row r="95" s="19" customFormat="1" ht="15" x14ac:dyDescent="0.2"/>
    <row r="96" s="19" customFormat="1" ht="15" x14ac:dyDescent="0.2"/>
    <row r="97" s="19" customFormat="1" ht="15" x14ac:dyDescent="0.2"/>
    <row r="98" s="19" customFormat="1" ht="15" x14ac:dyDescent="0.2"/>
    <row r="99" s="19" customFormat="1" ht="15" x14ac:dyDescent="0.2"/>
    <row r="100" s="19" customFormat="1" ht="15" x14ac:dyDescent="0.2"/>
    <row r="101" s="19" customFormat="1" ht="15" x14ac:dyDescent="0.2"/>
    <row r="102" s="19" customFormat="1" ht="15" x14ac:dyDescent="0.2"/>
    <row r="103" s="19" customFormat="1" ht="15" x14ac:dyDescent="0.2"/>
    <row r="104" s="19" customFormat="1" ht="15" x14ac:dyDescent="0.2"/>
    <row r="105" s="19" customFormat="1" ht="15" x14ac:dyDescent="0.2"/>
    <row r="106" s="19" customFormat="1" ht="15" x14ac:dyDescent="0.2"/>
    <row r="107" s="19" customFormat="1" ht="15" x14ac:dyDescent="0.2"/>
    <row r="108" s="19" customFormat="1" ht="15" x14ac:dyDescent="0.2"/>
    <row r="109" s="19" customFormat="1" ht="15" x14ac:dyDescent="0.2"/>
    <row r="110" s="19" customFormat="1" ht="15" x14ac:dyDescent="0.2"/>
    <row r="111" s="19" customFormat="1" ht="15" x14ac:dyDescent="0.2"/>
    <row r="112" s="19" customFormat="1" ht="15" x14ac:dyDescent="0.2"/>
    <row r="113" s="19" customFormat="1" ht="15" x14ac:dyDescent="0.2"/>
  </sheetData>
  <sheetProtection algorithmName="SHA-512" hashValue="rkz8tKVWF1P8DVwj/CaTDGaTOz5tbSJuVaoXPMubymvg/pzWo84F8kBdrMWXN6yRKnEu/WCkipzXppJwIEBttw==" saltValue="/6AyKjl3UUAFe7HqjvqsSg==" spinCount="100000" sheet="1" objects="1" scenarios="1" formatCells="0" formatRows="0" selectLockedCells="1"/>
  <mergeCells count="38">
    <mergeCell ref="A10:H10"/>
    <mergeCell ref="G4:H4"/>
    <mergeCell ref="G5:H5"/>
    <mergeCell ref="G6:H6"/>
    <mergeCell ref="A9:H9"/>
    <mergeCell ref="F30:F33"/>
    <mergeCell ref="A13:H13"/>
    <mergeCell ref="E16:H16"/>
    <mergeCell ref="E18:H18"/>
    <mergeCell ref="B21:E21"/>
    <mergeCell ref="A22:A25"/>
    <mergeCell ref="B22:E25"/>
    <mergeCell ref="F22:F25"/>
    <mergeCell ref="A54:A57"/>
    <mergeCell ref="B54:E57"/>
    <mergeCell ref="F54:F57"/>
    <mergeCell ref="A42:A45"/>
    <mergeCell ref="B42:E45"/>
    <mergeCell ref="F42:F45"/>
    <mergeCell ref="A46:A49"/>
    <mergeCell ref="B46:E49"/>
    <mergeCell ref="F46:F49"/>
    <mergeCell ref="A1:H1"/>
    <mergeCell ref="A3:H3"/>
    <mergeCell ref="A50:A53"/>
    <mergeCell ref="B50:E53"/>
    <mergeCell ref="F50:F53"/>
    <mergeCell ref="A34:A37"/>
    <mergeCell ref="B34:E37"/>
    <mergeCell ref="F34:F37"/>
    <mergeCell ref="A38:A41"/>
    <mergeCell ref="B38:E41"/>
    <mergeCell ref="F38:F41"/>
    <mergeCell ref="A26:A29"/>
    <mergeCell ref="B26:E29"/>
    <mergeCell ref="F26:F29"/>
    <mergeCell ref="A30:A33"/>
    <mergeCell ref="B30:E33"/>
  </mergeCells>
  <dataValidations count="2">
    <dataValidation type="list" allowBlank="1" showInputMessage="1" showErrorMessage="1" sqref="C16:D17">
      <formula1>#REF!</formula1>
    </dataValidation>
    <dataValidation type="list" allowBlank="1" showInputMessage="1" showErrorMessage="1" sqref="C18:D19">
      <formula1>#REF!</formula1>
    </dataValidation>
  </dataValidations>
  <printOptions horizontalCentered="1"/>
  <pageMargins left="0.25" right="0.25" top="0.5" bottom="0.25" header="0" footer="0"/>
  <pageSetup scale="75" orientation="landscape" r:id="rId1"/>
  <headerFooter alignWithMargins="0">
    <oddHeader>&amp;L&amp;"Arial,Bold"&amp;11Board of Governors, California Community Colleges
Chancellor's Office (CCCCO)</oddHeader>
    <oddFooter>&amp;LCCCCO Forms Package_no metrics-with match&amp;R9-2016</oddFooter>
  </headerFooter>
  <rowBreaks count="2" manualBreakCount="2">
    <brk id="33" max="16383" man="1"/>
    <brk id="45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theme="7" tint="0.59999389629810485"/>
  </sheetPr>
  <dimension ref="A1:H113"/>
  <sheetViews>
    <sheetView zoomScale="87" zoomScaleNormal="87" workbookViewId="0">
      <selection activeCell="A13" sqref="A13:H13"/>
    </sheetView>
  </sheetViews>
  <sheetFormatPr defaultColWidth="9.1640625" defaultRowHeight="11.25" x14ac:dyDescent="0.2"/>
  <cols>
    <col min="1" max="1" width="7" style="5" customWidth="1"/>
    <col min="2" max="2" width="18.6640625" style="5" customWidth="1"/>
    <col min="3" max="3" width="10.6640625" style="5" customWidth="1"/>
    <col min="4" max="4" width="2.6640625" style="5" customWidth="1"/>
    <col min="5" max="5" width="44.6640625" style="5" customWidth="1"/>
    <col min="6" max="6" width="74.6640625" style="5" customWidth="1"/>
    <col min="7" max="7" width="25.6640625" style="5" customWidth="1"/>
    <col min="8" max="8" width="28.6640625" style="5" customWidth="1"/>
    <col min="9" max="9" width="17.5" style="5" customWidth="1"/>
    <col min="10" max="10" width="27.83203125" style="5" customWidth="1"/>
    <col min="11" max="16384" width="9.1640625" style="5"/>
  </cols>
  <sheetData>
    <row r="1" spans="1:8" s="198" customFormat="1" ht="18" x14ac:dyDescent="0.2">
      <c r="A1" s="364" t="s">
        <v>409</v>
      </c>
      <c r="B1" s="364"/>
      <c r="C1" s="364"/>
      <c r="D1" s="364"/>
      <c r="E1" s="364"/>
      <c r="F1" s="364"/>
      <c r="G1" s="364"/>
      <c r="H1" s="364"/>
    </row>
    <row r="2" spans="1:8" ht="3" customHeight="1" x14ac:dyDescent="0.25">
      <c r="A2" s="191"/>
      <c r="B2" s="191"/>
      <c r="C2" s="191"/>
      <c r="D2" s="191"/>
      <c r="E2" s="191"/>
      <c r="F2" s="191"/>
      <c r="G2" s="191"/>
      <c r="H2" s="191"/>
    </row>
    <row r="3" spans="1:8" ht="15" x14ac:dyDescent="0.2">
      <c r="A3" s="255" t="s">
        <v>403</v>
      </c>
      <c r="B3" s="255"/>
      <c r="C3" s="255"/>
      <c r="D3" s="255"/>
      <c r="E3" s="255"/>
      <c r="F3" s="255"/>
      <c r="G3" s="255"/>
      <c r="H3" s="255"/>
    </row>
    <row r="4" spans="1:8" ht="48.75" customHeight="1" x14ac:dyDescent="0.2">
      <c r="A4" s="16"/>
      <c r="B4" s="16"/>
      <c r="C4" s="16"/>
      <c r="D4" s="16"/>
      <c r="E4" s="16"/>
      <c r="F4" s="99" t="s">
        <v>306</v>
      </c>
      <c r="G4" s="389" t="str">
        <f>'Contact Page'!D4</f>
        <v>CAI - Pre-Apprenticeship and Enhanced OJT</v>
      </c>
      <c r="H4" s="389"/>
    </row>
    <row r="5" spans="1:8" ht="30" customHeight="1" x14ac:dyDescent="0.2">
      <c r="A5" s="17"/>
      <c r="B5" s="17"/>
      <c r="C5" s="17"/>
      <c r="D5" s="17"/>
      <c r="E5" s="17"/>
      <c r="F5" s="143" t="s">
        <v>10</v>
      </c>
      <c r="G5" s="390">
        <f>'Budget Detail Sheet'!D5</f>
        <v>0</v>
      </c>
      <c r="H5" s="390"/>
    </row>
    <row r="6" spans="1:8" ht="30" customHeight="1" x14ac:dyDescent="0.2">
      <c r="A6" s="17"/>
      <c r="B6" s="17"/>
      <c r="C6" s="17"/>
      <c r="D6" s="17"/>
      <c r="E6" s="17"/>
      <c r="F6" s="143" t="s">
        <v>11</v>
      </c>
      <c r="G6" s="390">
        <f>'Budget Detail Sheet'!D6</f>
        <v>0</v>
      </c>
      <c r="H6" s="390"/>
    </row>
    <row r="7" spans="1:8" ht="19.899999999999999" customHeight="1" x14ac:dyDescent="0.2">
      <c r="A7" s="17"/>
      <c r="B7" s="17"/>
      <c r="C7" s="17"/>
      <c r="D7" s="17"/>
      <c r="E7" s="17"/>
      <c r="F7" s="143" t="str">
        <f>'Contact Page'!C6</f>
        <v>RFA NUMBER:</v>
      </c>
      <c r="G7" s="108" t="str">
        <f>'Budget Detail Sheet'!D7</f>
        <v>17-192</v>
      </c>
      <c r="H7" s="10"/>
    </row>
    <row r="8" spans="1:8" ht="2.1" customHeight="1" x14ac:dyDescent="0.2">
      <c r="A8" s="3"/>
      <c r="B8" s="3"/>
      <c r="C8" s="3"/>
      <c r="D8" s="3"/>
      <c r="E8" s="3"/>
      <c r="F8" s="3"/>
      <c r="G8" s="3"/>
      <c r="H8" s="3"/>
    </row>
    <row r="9" spans="1:8" ht="20.25" x14ac:dyDescent="0.3">
      <c r="A9" s="276" t="s">
        <v>405</v>
      </c>
      <c r="B9" s="276"/>
      <c r="C9" s="276"/>
      <c r="D9" s="276"/>
      <c r="E9" s="276"/>
      <c r="F9" s="276"/>
      <c r="G9" s="276"/>
      <c r="H9" s="276"/>
    </row>
    <row r="10" spans="1:8" ht="18" x14ac:dyDescent="0.25">
      <c r="A10" s="388" t="s">
        <v>406</v>
      </c>
      <c r="B10" s="388"/>
      <c r="C10" s="388"/>
      <c r="D10" s="388"/>
      <c r="E10" s="388"/>
      <c r="F10" s="388"/>
      <c r="G10" s="388"/>
      <c r="H10" s="388"/>
    </row>
    <row r="11" spans="1:8" ht="2.1" customHeight="1" thickBot="1" x14ac:dyDescent="0.25">
      <c r="A11" s="3"/>
      <c r="B11" s="3"/>
      <c r="C11" s="3"/>
      <c r="D11" s="3"/>
      <c r="E11" s="3"/>
      <c r="F11" s="3"/>
      <c r="G11" s="3"/>
      <c r="H11" s="3"/>
    </row>
    <row r="12" spans="1:8" s="140" customFormat="1" ht="18" customHeight="1" x14ac:dyDescent="0.2">
      <c r="A12" s="141" t="s">
        <v>310</v>
      </c>
      <c r="B12" s="136"/>
      <c r="C12" s="137">
        <v>9</v>
      </c>
      <c r="D12" s="138"/>
      <c r="E12" s="138"/>
      <c r="F12" s="138"/>
      <c r="G12" s="138"/>
      <c r="H12" s="139"/>
    </row>
    <row r="13" spans="1:8" s="109" customFormat="1" ht="54.95" customHeight="1" thickBot="1" x14ac:dyDescent="0.25">
      <c r="A13" s="380"/>
      <c r="B13" s="381"/>
      <c r="C13" s="381"/>
      <c r="D13" s="381"/>
      <c r="E13" s="381"/>
      <c r="F13" s="381"/>
      <c r="G13" s="381"/>
      <c r="H13" s="382"/>
    </row>
    <row r="14" spans="1:8" ht="7.9" customHeight="1" thickBot="1" x14ac:dyDescent="0.25">
      <c r="A14" s="3"/>
      <c r="B14" s="3"/>
      <c r="C14" s="3"/>
      <c r="D14" s="3"/>
      <c r="E14" s="3"/>
      <c r="F14" s="3"/>
      <c r="G14" s="3"/>
      <c r="H14" s="3"/>
    </row>
    <row r="15" spans="1:8" s="92" customFormat="1" ht="18" hidden="1" customHeight="1" x14ac:dyDescent="0.2">
      <c r="A15" s="144" t="s">
        <v>301</v>
      </c>
      <c r="B15" s="102"/>
      <c r="C15" s="114"/>
      <c r="D15" s="114"/>
      <c r="E15" s="103"/>
      <c r="F15" s="103"/>
      <c r="G15" s="101"/>
      <c r="H15" s="104"/>
    </row>
    <row r="16" spans="1:8" s="92" customFormat="1" ht="28.15" hidden="1" customHeight="1" x14ac:dyDescent="0.2">
      <c r="A16" s="117"/>
      <c r="B16" s="115" t="s">
        <v>311</v>
      </c>
      <c r="C16" s="130"/>
      <c r="D16" s="116"/>
      <c r="E16" s="383" t="str">
        <f>IF(C16="","",VLOOKUP(C16,#REF!,2,0))</f>
        <v/>
      </c>
      <c r="F16" s="383"/>
      <c r="G16" s="383"/>
      <c r="H16" s="384"/>
    </row>
    <row r="17" spans="1:8" s="123" customFormat="1" ht="4.1500000000000004" hidden="1" customHeight="1" x14ac:dyDescent="0.2">
      <c r="A17" s="118"/>
      <c r="B17" s="119"/>
      <c r="C17" s="120"/>
      <c r="D17" s="120"/>
      <c r="E17" s="121"/>
      <c r="F17" s="121"/>
      <c r="G17" s="121"/>
      <c r="H17" s="122"/>
    </row>
    <row r="18" spans="1:8" s="92" customFormat="1" ht="28.15" hidden="1" customHeight="1" x14ac:dyDescent="0.2">
      <c r="A18" s="117"/>
      <c r="B18" s="115" t="s">
        <v>312</v>
      </c>
      <c r="C18" s="130"/>
      <c r="D18" s="116"/>
      <c r="E18" s="383" t="str">
        <f>IF(C18="","",VLOOKUP(C18,#REF!,2,0))</f>
        <v/>
      </c>
      <c r="F18" s="383"/>
      <c r="G18" s="383"/>
      <c r="H18" s="384"/>
    </row>
    <row r="19" spans="1:8" s="123" customFormat="1" ht="4.1500000000000004" hidden="1" customHeight="1" thickBot="1" x14ac:dyDescent="0.25">
      <c r="A19" s="125"/>
      <c r="B19" s="126"/>
      <c r="C19" s="127"/>
      <c r="D19" s="127"/>
      <c r="E19" s="128"/>
      <c r="F19" s="128"/>
      <c r="G19" s="128"/>
      <c r="H19" s="129"/>
    </row>
    <row r="20" spans="1:8" ht="7.9" hidden="1" customHeight="1" thickBot="1" x14ac:dyDescent="0.25">
      <c r="A20" s="3"/>
      <c r="B20" s="3"/>
      <c r="C20" s="3"/>
      <c r="D20" s="3"/>
      <c r="E20" s="3"/>
      <c r="F20" s="3"/>
      <c r="G20" s="3"/>
      <c r="H20" s="3"/>
    </row>
    <row r="21" spans="1:8" s="52" customFormat="1" ht="37.15" customHeight="1" thickBot="1" x14ac:dyDescent="0.3">
      <c r="A21" s="69" t="s">
        <v>284</v>
      </c>
      <c r="B21" s="385" t="s">
        <v>240</v>
      </c>
      <c r="C21" s="386"/>
      <c r="D21" s="386"/>
      <c r="E21" s="387"/>
      <c r="F21" s="69" t="s">
        <v>243</v>
      </c>
      <c r="G21" s="145" t="s">
        <v>241</v>
      </c>
      <c r="H21" s="70" t="s">
        <v>242</v>
      </c>
    </row>
    <row r="22" spans="1:8" s="52" customFormat="1" ht="39.950000000000003" customHeight="1" x14ac:dyDescent="0.25">
      <c r="A22" s="365" t="s">
        <v>374</v>
      </c>
      <c r="B22" s="368"/>
      <c r="C22" s="369"/>
      <c r="D22" s="369"/>
      <c r="E22" s="370"/>
      <c r="F22" s="377"/>
      <c r="G22" s="188"/>
      <c r="H22" s="188"/>
    </row>
    <row r="23" spans="1:8" s="52" customFormat="1" ht="39.950000000000003" customHeight="1" x14ac:dyDescent="0.25">
      <c r="A23" s="366"/>
      <c r="B23" s="371"/>
      <c r="C23" s="372"/>
      <c r="D23" s="372"/>
      <c r="E23" s="373"/>
      <c r="F23" s="378"/>
      <c r="G23" s="189"/>
      <c r="H23" s="189"/>
    </row>
    <row r="24" spans="1:8" s="52" customFormat="1" ht="39.950000000000003" customHeight="1" x14ac:dyDescent="0.25">
      <c r="A24" s="366"/>
      <c r="B24" s="371"/>
      <c r="C24" s="372"/>
      <c r="D24" s="372"/>
      <c r="E24" s="373"/>
      <c r="F24" s="378"/>
      <c r="G24" s="189"/>
      <c r="H24" s="189"/>
    </row>
    <row r="25" spans="1:8" s="52" customFormat="1" ht="39.950000000000003" customHeight="1" thickBot="1" x14ac:dyDescent="0.3">
      <c r="A25" s="367"/>
      <c r="B25" s="374"/>
      <c r="C25" s="375"/>
      <c r="D25" s="375"/>
      <c r="E25" s="376"/>
      <c r="F25" s="379"/>
      <c r="G25" s="190"/>
      <c r="H25" s="190"/>
    </row>
    <row r="26" spans="1:8" s="52" customFormat="1" ht="39.950000000000003" customHeight="1" x14ac:dyDescent="0.25">
      <c r="A26" s="365" t="s">
        <v>375</v>
      </c>
      <c r="B26" s="368"/>
      <c r="C26" s="369"/>
      <c r="D26" s="369"/>
      <c r="E26" s="370"/>
      <c r="F26" s="377"/>
      <c r="G26" s="188"/>
      <c r="H26" s="188"/>
    </row>
    <row r="27" spans="1:8" s="52" customFormat="1" ht="39.950000000000003" customHeight="1" x14ac:dyDescent="0.25">
      <c r="A27" s="366"/>
      <c r="B27" s="371"/>
      <c r="C27" s="372"/>
      <c r="D27" s="372"/>
      <c r="E27" s="373"/>
      <c r="F27" s="378"/>
      <c r="G27" s="189"/>
      <c r="H27" s="189"/>
    </row>
    <row r="28" spans="1:8" s="52" customFormat="1" ht="39.950000000000003" customHeight="1" x14ac:dyDescent="0.25">
      <c r="A28" s="366"/>
      <c r="B28" s="371"/>
      <c r="C28" s="372"/>
      <c r="D28" s="372"/>
      <c r="E28" s="373"/>
      <c r="F28" s="378"/>
      <c r="G28" s="189"/>
      <c r="H28" s="189"/>
    </row>
    <row r="29" spans="1:8" s="52" customFormat="1" ht="39.950000000000003" customHeight="1" thickBot="1" x14ac:dyDescent="0.3">
      <c r="A29" s="367"/>
      <c r="B29" s="374"/>
      <c r="C29" s="375"/>
      <c r="D29" s="375"/>
      <c r="E29" s="376"/>
      <c r="F29" s="379"/>
      <c r="G29" s="190"/>
      <c r="H29" s="190"/>
    </row>
    <row r="30" spans="1:8" s="52" customFormat="1" ht="39.950000000000003" customHeight="1" x14ac:dyDescent="0.25">
      <c r="A30" s="365" t="s">
        <v>376</v>
      </c>
      <c r="B30" s="368"/>
      <c r="C30" s="369"/>
      <c r="D30" s="369"/>
      <c r="E30" s="370"/>
      <c r="F30" s="377"/>
      <c r="G30" s="188"/>
      <c r="H30" s="188"/>
    </row>
    <row r="31" spans="1:8" s="52" customFormat="1" ht="39.950000000000003" customHeight="1" x14ac:dyDescent="0.25">
      <c r="A31" s="366"/>
      <c r="B31" s="371"/>
      <c r="C31" s="372"/>
      <c r="D31" s="372"/>
      <c r="E31" s="373"/>
      <c r="F31" s="378"/>
      <c r="G31" s="189"/>
      <c r="H31" s="189"/>
    </row>
    <row r="32" spans="1:8" s="52" customFormat="1" ht="39.950000000000003" customHeight="1" x14ac:dyDescent="0.25">
      <c r="A32" s="366"/>
      <c r="B32" s="371"/>
      <c r="C32" s="372"/>
      <c r="D32" s="372"/>
      <c r="E32" s="373"/>
      <c r="F32" s="378"/>
      <c r="G32" s="189"/>
      <c r="H32" s="189"/>
    </row>
    <row r="33" spans="1:8" s="52" customFormat="1" ht="39.950000000000003" customHeight="1" thickBot="1" x14ac:dyDescent="0.3">
      <c r="A33" s="367"/>
      <c r="B33" s="374"/>
      <c r="C33" s="375"/>
      <c r="D33" s="375"/>
      <c r="E33" s="376"/>
      <c r="F33" s="379"/>
      <c r="G33" s="190"/>
      <c r="H33" s="190"/>
    </row>
    <row r="34" spans="1:8" s="52" customFormat="1" ht="39.950000000000003" customHeight="1" x14ac:dyDescent="0.25">
      <c r="A34" s="365" t="s">
        <v>377</v>
      </c>
      <c r="B34" s="368"/>
      <c r="C34" s="369"/>
      <c r="D34" s="369"/>
      <c r="E34" s="370"/>
      <c r="F34" s="377"/>
      <c r="G34" s="188"/>
      <c r="H34" s="188"/>
    </row>
    <row r="35" spans="1:8" s="52" customFormat="1" ht="39.950000000000003" customHeight="1" x14ac:dyDescent="0.25">
      <c r="A35" s="366"/>
      <c r="B35" s="371"/>
      <c r="C35" s="372"/>
      <c r="D35" s="372"/>
      <c r="E35" s="373"/>
      <c r="F35" s="378"/>
      <c r="G35" s="189"/>
      <c r="H35" s="189"/>
    </row>
    <row r="36" spans="1:8" s="52" customFormat="1" ht="39.950000000000003" customHeight="1" x14ac:dyDescent="0.25">
      <c r="A36" s="366"/>
      <c r="B36" s="371"/>
      <c r="C36" s="372"/>
      <c r="D36" s="372"/>
      <c r="E36" s="373"/>
      <c r="F36" s="378"/>
      <c r="G36" s="189"/>
      <c r="H36" s="189"/>
    </row>
    <row r="37" spans="1:8" s="52" customFormat="1" ht="39.950000000000003" customHeight="1" thickBot="1" x14ac:dyDescent="0.3">
      <c r="A37" s="367"/>
      <c r="B37" s="374"/>
      <c r="C37" s="375"/>
      <c r="D37" s="375"/>
      <c r="E37" s="376"/>
      <c r="F37" s="379"/>
      <c r="G37" s="190"/>
      <c r="H37" s="190"/>
    </row>
    <row r="38" spans="1:8" s="52" customFormat="1" ht="39.950000000000003" customHeight="1" x14ac:dyDescent="0.25">
      <c r="A38" s="365" t="s">
        <v>378</v>
      </c>
      <c r="B38" s="368"/>
      <c r="C38" s="369"/>
      <c r="D38" s="369"/>
      <c r="E38" s="370"/>
      <c r="F38" s="377"/>
      <c r="G38" s="188"/>
      <c r="H38" s="188"/>
    </row>
    <row r="39" spans="1:8" s="52" customFormat="1" ht="39.950000000000003" customHeight="1" x14ac:dyDescent="0.25">
      <c r="A39" s="366"/>
      <c r="B39" s="371"/>
      <c r="C39" s="372"/>
      <c r="D39" s="372"/>
      <c r="E39" s="373"/>
      <c r="F39" s="378"/>
      <c r="G39" s="189"/>
      <c r="H39" s="189"/>
    </row>
    <row r="40" spans="1:8" s="52" customFormat="1" ht="39.950000000000003" customHeight="1" x14ac:dyDescent="0.25">
      <c r="A40" s="366"/>
      <c r="B40" s="371"/>
      <c r="C40" s="372"/>
      <c r="D40" s="372"/>
      <c r="E40" s="373"/>
      <c r="F40" s="378"/>
      <c r="G40" s="189"/>
      <c r="H40" s="189"/>
    </row>
    <row r="41" spans="1:8" s="52" customFormat="1" ht="39.950000000000003" customHeight="1" thickBot="1" x14ac:dyDescent="0.3">
      <c r="A41" s="367"/>
      <c r="B41" s="374"/>
      <c r="C41" s="375"/>
      <c r="D41" s="375"/>
      <c r="E41" s="376"/>
      <c r="F41" s="379"/>
      <c r="G41" s="190"/>
      <c r="H41" s="190"/>
    </row>
    <row r="42" spans="1:8" s="52" customFormat="1" ht="39.950000000000003" customHeight="1" x14ac:dyDescent="0.25">
      <c r="A42" s="365" t="s">
        <v>379</v>
      </c>
      <c r="B42" s="368"/>
      <c r="C42" s="369"/>
      <c r="D42" s="369"/>
      <c r="E42" s="370"/>
      <c r="F42" s="377"/>
      <c r="G42" s="188"/>
      <c r="H42" s="188"/>
    </row>
    <row r="43" spans="1:8" s="52" customFormat="1" ht="39.950000000000003" customHeight="1" x14ac:dyDescent="0.25">
      <c r="A43" s="366"/>
      <c r="B43" s="371"/>
      <c r="C43" s="372"/>
      <c r="D43" s="372"/>
      <c r="E43" s="373"/>
      <c r="F43" s="378"/>
      <c r="G43" s="189"/>
      <c r="H43" s="189"/>
    </row>
    <row r="44" spans="1:8" s="52" customFormat="1" ht="39.950000000000003" customHeight="1" x14ac:dyDescent="0.25">
      <c r="A44" s="366"/>
      <c r="B44" s="371"/>
      <c r="C44" s="372"/>
      <c r="D44" s="372"/>
      <c r="E44" s="373"/>
      <c r="F44" s="378"/>
      <c r="G44" s="189"/>
      <c r="H44" s="189"/>
    </row>
    <row r="45" spans="1:8" s="52" customFormat="1" ht="39.950000000000003" customHeight="1" thickBot="1" x14ac:dyDescent="0.3">
      <c r="A45" s="367"/>
      <c r="B45" s="374"/>
      <c r="C45" s="375"/>
      <c r="D45" s="375"/>
      <c r="E45" s="376"/>
      <c r="F45" s="379"/>
      <c r="G45" s="190"/>
      <c r="H45" s="190"/>
    </row>
    <row r="46" spans="1:8" s="52" customFormat="1" ht="39.950000000000003" customHeight="1" x14ac:dyDescent="0.25">
      <c r="A46" s="365" t="s">
        <v>380</v>
      </c>
      <c r="B46" s="368"/>
      <c r="C46" s="369"/>
      <c r="D46" s="369"/>
      <c r="E46" s="370"/>
      <c r="F46" s="377"/>
      <c r="G46" s="188"/>
      <c r="H46" s="188"/>
    </row>
    <row r="47" spans="1:8" s="52" customFormat="1" ht="39.950000000000003" customHeight="1" x14ac:dyDescent="0.25">
      <c r="A47" s="366"/>
      <c r="B47" s="371"/>
      <c r="C47" s="372"/>
      <c r="D47" s="372"/>
      <c r="E47" s="373"/>
      <c r="F47" s="378"/>
      <c r="G47" s="189"/>
      <c r="H47" s="189"/>
    </row>
    <row r="48" spans="1:8" s="52" customFormat="1" ht="39.950000000000003" customHeight="1" x14ac:dyDescent="0.25">
      <c r="A48" s="366"/>
      <c r="B48" s="371"/>
      <c r="C48" s="372"/>
      <c r="D48" s="372"/>
      <c r="E48" s="373"/>
      <c r="F48" s="378"/>
      <c r="G48" s="189"/>
      <c r="H48" s="189"/>
    </row>
    <row r="49" spans="1:8" s="52" customFormat="1" ht="39.950000000000003" customHeight="1" thickBot="1" x14ac:dyDescent="0.3">
      <c r="A49" s="367"/>
      <c r="B49" s="374"/>
      <c r="C49" s="375"/>
      <c r="D49" s="375"/>
      <c r="E49" s="376"/>
      <c r="F49" s="379"/>
      <c r="G49" s="190"/>
      <c r="H49" s="190"/>
    </row>
    <row r="50" spans="1:8" s="52" customFormat="1" ht="39.950000000000003" customHeight="1" x14ac:dyDescent="0.25">
      <c r="A50" s="365" t="s">
        <v>381</v>
      </c>
      <c r="B50" s="368"/>
      <c r="C50" s="369"/>
      <c r="D50" s="369"/>
      <c r="E50" s="370"/>
      <c r="F50" s="377"/>
      <c r="G50" s="188"/>
      <c r="H50" s="188"/>
    </row>
    <row r="51" spans="1:8" s="52" customFormat="1" ht="39.950000000000003" customHeight="1" x14ac:dyDescent="0.25">
      <c r="A51" s="366"/>
      <c r="B51" s="371"/>
      <c r="C51" s="372"/>
      <c r="D51" s="372"/>
      <c r="E51" s="373"/>
      <c r="F51" s="378"/>
      <c r="G51" s="189"/>
      <c r="H51" s="189"/>
    </row>
    <row r="52" spans="1:8" s="52" customFormat="1" ht="39.950000000000003" customHeight="1" x14ac:dyDescent="0.25">
      <c r="A52" s="366"/>
      <c r="B52" s="371"/>
      <c r="C52" s="372"/>
      <c r="D52" s="372"/>
      <c r="E52" s="373"/>
      <c r="F52" s="378"/>
      <c r="G52" s="189"/>
      <c r="H52" s="189"/>
    </row>
    <row r="53" spans="1:8" s="52" customFormat="1" ht="39.950000000000003" customHeight="1" thickBot="1" x14ac:dyDescent="0.3">
      <c r="A53" s="367"/>
      <c r="B53" s="374"/>
      <c r="C53" s="375"/>
      <c r="D53" s="375"/>
      <c r="E53" s="376"/>
      <c r="F53" s="379"/>
      <c r="G53" s="190"/>
      <c r="H53" s="190"/>
    </row>
    <row r="54" spans="1:8" s="52" customFormat="1" ht="39.950000000000003" customHeight="1" x14ac:dyDescent="0.25">
      <c r="A54" s="365" t="s">
        <v>399</v>
      </c>
      <c r="B54" s="368"/>
      <c r="C54" s="369"/>
      <c r="D54" s="369"/>
      <c r="E54" s="370"/>
      <c r="F54" s="377"/>
      <c r="G54" s="188"/>
      <c r="H54" s="188"/>
    </row>
    <row r="55" spans="1:8" s="52" customFormat="1" ht="39.950000000000003" customHeight="1" x14ac:dyDescent="0.25">
      <c r="A55" s="366"/>
      <c r="B55" s="371"/>
      <c r="C55" s="372"/>
      <c r="D55" s="372"/>
      <c r="E55" s="373"/>
      <c r="F55" s="378"/>
      <c r="G55" s="189"/>
      <c r="H55" s="189"/>
    </row>
    <row r="56" spans="1:8" s="52" customFormat="1" ht="39.950000000000003" customHeight="1" x14ac:dyDescent="0.25">
      <c r="A56" s="366"/>
      <c r="B56" s="371"/>
      <c r="C56" s="372"/>
      <c r="D56" s="372"/>
      <c r="E56" s="373"/>
      <c r="F56" s="378"/>
      <c r="G56" s="189"/>
      <c r="H56" s="189"/>
    </row>
    <row r="57" spans="1:8" s="52" customFormat="1" ht="39.950000000000003" customHeight="1" thickBot="1" x14ac:dyDescent="0.3">
      <c r="A57" s="367"/>
      <c r="B57" s="374"/>
      <c r="C57" s="375"/>
      <c r="D57" s="375"/>
      <c r="E57" s="376"/>
      <c r="F57" s="379"/>
      <c r="G57" s="190"/>
      <c r="H57" s="190"/>
    </row>
    <row r="58" spans="1:8" s="193" customFormat="1" ht="3" customHeight="1" x14ac:dyDescent="0.2">
      <c r="A58" s="192"/>
      <c r="H58" s="194"/>
    </row>
    <row r="59" spans="1:8" s="19" customFormat="1" ht="15" x14ac:dyDescent="0.2"/>
    <row r="60" spans="1:8" s="19" customFormat="1" ht="15" x14ac:dyDescent="0.2"/>
    <row r="61" spans="1:8" s="19" customFormat="1" ht="15" x14ac:dyDescent="0.2"/>
    <row r="62" spans="1:8" s="19" customFormat="1" ht="15" x14ac:dyDescent="0.2"/>
    <row r="63" spans="1:8" s="19" customFormat="1" ht="15" x14ac:dyDescent="0.2"/>
    <row r="64" spans="1:8" s="19" customFormat="1" ht="15" x14ac:dyDescent="0.2"/>
    <row r="65" s="19" customFormat="1" ht="15" x14ac:dyDescent="0.2"/>
    <row r="66" s="19" customFormat="1" ht="15" x14ac:dyDescent="0.2"/>
    <row r="67" s="19" customFormat="1" ht="15" x14ac:dyDescent="0.2"/>
    <row r="68" s="19" customFormat="1" ht="15" x14ac:dyDescent="0.2"/>
    <row r="69" s="19" customFormat="1" ht="15" x14ac:dyDescent="0.2"/>
    <row r="70" s="19" customFormat="1" ht="15" x14ac:dyDescent="0.2"/>
    <row r="71" s="19" customFormat="1" ht="15" x14ac:dyDescent="0.2"/>
    <row r="72" s="19" customFormat="1" ht="15" x14ac:dyDescent="0.2"/>
    <row r="73" s="19" customFormat="1" ht="15" x14ac:dyDescent="0.2"/>
    <row r="74" s="19" customFormat="1" ht="15" x14ac:dyDescent="0.2"/>
    <row r="75" s="19" customFormat="1" ht="15" x14ac:dyDescent="0.2"/>
    <row r="76" s="19" customFormat="1" ht="15" x14ac:dyDescent="0.2"/>
    <row r="77" s="19" customFormat="1" ht="15" x14ac:dyDescent="0.2"/>
    <row r="78" s="19" customFormat="1" ht="15" x14ac:dyDescent="0.2"/>
    <row r="79" s="19" customFormat="1" ht="15" x14ac:dyDescent="0.2"/>
    <row r="80" s="19" customFormat="1" ht="15" x14ac:dyDescent="0.2"/>
    <row r="81" s="19" customFormat="1" ht="15" x14ac:dyDescent="0.2"/>
    <row r="82" s="19" customFormat="1" ht="15" x14ac:dyDescent="0.2"/>
    <row r="83" s="19" customFormat="1" ht="15" x14ac:dyDescent="0.2"/>
    <row r="84" s="19" customFormat="1" ht="15" x14ac:dyDescent="0.2"/>
    <row r="85" s="19" customFormat="1" ht="15" x14ac:dyDescent="0.2"/>
    <row r="86" s="19" customFormat="1" ht="15" x14ac:dyDescent="0.2"/>
    <row r="87" s="19" customFormat="1" ht="15" x14ac:dyDescent="0.2"/>
    <row r="88" s="19" customFormat="1" ht="15" x14ac:dyDescent="0.2"/>
    <row r="89" s="19" customFormat="1" ht="15" x14ac:dyDescent="0.2"/>
    <row r="90" s="19" customFormat="1" ht="15" x14ac:dyDescent="0.2"/>
    <row r="91" s="19" customFormat="1" ht="15" x14ac:dyDescent="0.2"/>
    <row r="92" s="19" customFormat="1" ht="15" x14ac:dyDescent="0.2"/>
    <row r="93" s="19" customFormat="1" ht="15" x14ac:dyDescent="0.2"/>
    <row r="94" s="19" customFormat="1" ht="15" x14ac:dyDescent="0.2"/>
    <row r="95" s="19" customFormat="1" ht="15" x14ac:dyDescent="0.2"/>
    <row r="96" s="19" customFormat="1" ht="15" x14ac:dyDescent="0.2"/>
    <row r="97" s="19" customFormat="1" ht="15" x14ac:dyDescent="0.2"/>
    <row r="98" s="19" customFormat="1" ht="15" x14ac:dyDescent="0.2"/>
    <row r="99" s="19" customFormat="1" ht="15" x14ac:dyDescent="0.2"/>
    <row r="100" s="19" customFormat="1" ht="15" x14ac:dyDescent="0.2"/>
    <row r="101" s="19" customFormat="1" ht="15" x14ac:dyDescent="0.2"/>
    <row r="102" s="19" customFormat="1" ht="15" x14ac:dyDescent="0.2"/>
    <row r="103" s="19" customFormat="1" ht="15" x14ac:dyDescent="0.2"/>
    <row r="104" s="19" customFormat="1" ht="15" x14ac:dyDescent="0.2"/>
    <row r="105" s="19" customFormat="1" ht="15" x14ac:dyDescent="0.2"/>
    <row r="106" s="19" customFormat="1" ht="15" x14ac:dyDescent="0.2"/>
    <row r="107" s="19" customFormat="1" ht="15" x14ac:dyDescent="0.2"/>
    <row r="108" s="19" customFormat="1" ht="15" x14ac:dyDescent="0.2"/>
    <row r="109" s="19" customFormat="1" ht="15" x14ac:dyDescent="0.2"/>
    <row r="110" s="19" customFormat="1" ht="15" x14ac:dyDescent="0.2"/>
    <row r="111" s="19" customFormat="1" ht="15" x14ac:dyDescent="0.2"/>
    <row r="112" s="19" customFormat="1" ht="15" x14ac:dyDescent="0.2"/>
    <row r="113" s="19" customFormat="1" ht="15" x14ac:dyDescent="0.2"/>
  </sheetData>
  <sheetProtection algorithmName="SHA-512" hashValue="5VoLs9leymh6nkV0ktYyvEFCf/44QTpFgSglY9i41OGs8X1dwi21UQYi7k2CMVHA8BTG7ZfG/fQCXZLofBQnWQ==" saltValue="Nbnbsz46WTTHKBxmdaWa+w==" spinCount="100000" sheet="1" objects="1" scenarios="1" formatCells="0" formatRows="0" selectLockedCells="1"/>
  <mergeCells count="38">
    <mergeCell ref="A10:H10"/>
    <mergeCell ref="G4:H4"/>
    <mergeCell ref="G5:H5"/>
    <mergeCell ref="G6:H6"/>
    <mergeCell ref="A9:H9"/>
    <mergeCell ref="F30:F33"/>
    <mergeCell ref="A13:H13"/>
    <mergeCell ref="E16:H16"/>
    <mergeCell ref="E18:H18"/>
    <mergeCell ref="B21:E21"/>
    <mergeCell ref="A22:A25"/>
    <mergeCell ref="B22:E25"/>
    <mergeCell ref="F22:F25"/>
    <mergeCell ref="A54:A57"/>
    <mergeCell ref="B54:E57"/>
    <mergeCell ref="F54:F57"/>
    <mergeCell ref="A42:A45"/>
    <mergeCell ref="B42:E45"/>
    <mergeCell ref="F42:F45"/>
    <mergeCell ref="A46:A49"/>
    <mergeCell ref="B46:E49"/>
    <mergeCell ref="F46:F49"/>
    <mergeCell ref="A1:H1"/>
    <mergeCell ref="A3:H3"/>
    <mergeCell ref="A50:A53"/>
    <mergeCell ref="B50:E53"/>
    <mergeCell ref="F50:F53"/>
    <mergeCell ref="A34:A37"/>
    <mergeCell ref="B34:E37"/>
    <mergeCell ref="F34:F37"/>
    <mergeCell ref="A38:A41"/>
    <mergeCell ref="B38:E41"/>
    <mergeCell ref="F38:F41"/>
    <mergeCell ref="A26:A29"/>
    <mergeCell ref="B26:E29"/>
    <mergeCell ref="F26:F29"/>
    <mergeCell ref="A30:A33"/>
    <mergeCell ref="B30:E33"/>
  </mergeCells>
  <dataValidations count="2">
    <dataValidation type="list" allowBlank="1" showInputMessage="1" showErrorMessage="1" sqref="C18:D19">
      <formula1>#REF!</formula1>
    </dataValidation>
    <dataValidation type="list" allowBlank="1" showInputMessage="1" showErrorMessage="1" sqref="C16:D17">
      <formula1>#REF!</formula1>
    </dataValidation>
  </dataValidations>
  <printOptions horizontalCentered="1"/>
  <pageMargins left="0.25" right="0.25" top="0.5" bottom="0.25" header="0" footer="0"/>
  <pageSetup scale="75" orientation="landscape" r:id="rId1"/>
  <headerFooter alignWithMargins="0">
    <oddHeader>&amp;L&amp;"Arial,Bold"&amp;11Board of Governors, California Community Colleges
Chancellor's Office (CCCCO)</oddHeader>
    <oddFooter>&amp;LCCCCO Forms Package_no metrics-with match&amp;R9-2016</oddFooter>
  </headerFooter>
  <rowBreaks count="2" manualBreakCount="2">
    <brk id="33" max="16383" man="1"/>
    <brk id="45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theme="7" tint="0.59999389629810485"/>
  </sheetPr>
  <dimension ref="A1:H113"/>
  <sheetViews>
    <sheetView zoomScale="87" zoomScaleNormal="87" workbookViewId="0">
      <selection activeCell="A13" sqref="A13:H13"/>
    </sheetView>
  </sheetViews>
  <sheetFormatPr defaultColWidth="9.1640625" defaultRowHeight="11.25" x14ac:dyDescent="0.2"/>
  <cols>
    <col min="1" max="1" width="7" style="5" customWidth="1"/>
    <col min="2" max="2" width="18.6640625" style="5" customWidth="1"/>
    <col min="3" max="3" width="10.6640625" style="5" customWidth="1"/>
    <col min="4" max="4" width="2.6640625" style="5" customWidth="1"/>
    <col min="5" max="5" width="44.6640625" style="5" customWidth="1"/>
    <col min="6" max="6" width="74.6640625" style="5" customWidth="1"/>
    <col min="7" max="7" width="25.6640625" style="5" customWidth="1"/>
    <col min="8" max="8" width="28.6640625" style="5" customWidth="1"/>
    <col min="9" max="9" width="17.5" style="5" customWidth="1"/>
    <col min="10" max="10" width="27.83203125" style="5" customWidth="1"/>
    <col min="11" max="16384" width="9.1640625" style="5"/>
  </cols>
  <sheetData>
    <row r="1" spans="1:8" s="198" customFormat="1" ht="18" x14ac:dyDescent="0.2">
      <c r="A1" s="364" t="s">
        <v>409</v>
      </c>
      <c r="B1" s="364"/>
      <c r="C1" s="364"/>
      <c r="D1" s="364"/>
      <c r="E1" s="364"/>
      <c r="F1" s="364"/>
      <c r="G1" s="364"/>
      <c r="H1" s="364"/>
    </row>
    <row r="2" spans="1:8" ht="3" customHeight="1" x14ac:dyDescent="0.25">
      <c r="A2" s="191"/>
      <c r="B2" s="191"/>
      <c r="C2" s="191"/>
      <c r="D2" s="191"/>
      <c r="E2" s="191"/>
      <c r="F2" s="191"/>
      <c r="G2" s="191"/>
      <c r="H2" s="191"/>
    </row>
    <row r="3" spans="1:8" ht="15" x14ac:dyDescent="0.2">
      <c r="A3" s="255" t="s">
        <v>403</v>
      </c>
      <c r="B3" s="255"/>
      <c r="C3" s="255"/>
      <c r="D3" s="255"/>
      <c r="E3" s="255"/>
      <c r="F3" s="255"/>
      <c r="G3" s="255"/>
      <c r="H3" s="255"/>
    </row>
    <row r="4" spans="1:8" ht="48.75" customHeight="1" x14ac:dyDescent="0.2">
      <c r="A4" s="16"/>
      <c r="B4" s="16"/>
      <c r="C4" s="16"/>
      <c r="D4" s="16"/>
      <c r="E4" s="16"/>
      <c r="F4" s="99" t="s">
        <v>306</v>
      </c>
      <c r="G4" s="389" t="str">
        <f>'Contact Page'!D4</f>
        <v>CAI - Pre-Apprenticeship and Enhanced OJT</v>
      </c>
      <c r="H4" s="389"/>
    </row>
    <row r="5" spans="1:8" ht="30" customHeight="1" x14ac:dyDescent="0.2">
      <c r="A5" s="17"/>
      <c r="B5" s="17"/>
      <c r="C5" s="17"/>
      <c r="D5" s="17"/>
      <c r="E5" s="17"/>
      <c r="F5" s="143" t="s">
        <v>10</v>
      </c>
      <c r="G5" s="390">
        <f>'Budget Detail Sheet'!D5</f>
        <v>0</v>
      </c>
      <c r="H5" s="390"/>
    </row>
    <row r="6" spans="1:8" ht="30" customHeight="1" x14ac:dyDescent="0.2">
      <c r="A6" s="17"/>
      <c r="B6" s="17"/>
      <c r="C6" s="17"/>
      <c r="D6" s="17"/>
      <c r="E6" s="17"/>
      <c r="F6" s="143" t="s">
        <v>11</v>
      </c>
      <c r="G6" s="390">
        <f>'Budget Detail Sheet'!D6</f>
        <v>0</v>
      </c>
      <c r="H6" s="390"/>
    </row>
    <row r="7" spans="1:8" ht="19.899999999999999" customHeight="1" x14ac:dyDescent="0.2">
      <c r="A7" s="17"/>
      <c r="B7" s="17"/>
      <c r="C7" s="17"/>
      <c r="D7" s="17"/>
      <c r="E7" s="17"/>
      <c r="F7" s="143" t="str">
        <f>'Contact Page'!C6</f>
        <v>RFA NUMBER:</v>
      </c>
      <c r="G7" s="108" t="str">
        <f>'Budget Detail Sheet'!D7</f>
        <v>17-192</v>
      </c>
      <c r="H7" s="10"/>
    </row>
    <row r="8" spans="1:8" ht="2.1" customHeight="1" x14ac:dyDescent="0.2">
      <c r="A8" s="3"/>
      <c r="B8" s="3"/>
      <c r="C8" s="3"/>
      <c r="D8" s="3"/>
      <c r="E8" s="3"/>
      <c r="F8" s="3"/>
      <c r="G8" s="3"/>
      <c r="H8" s="3"/>
    </row>
    <row r="9" spans="1:8" ht="20.25" x14ac:dyDescent="0.3">
      <c r="A9" s="276" t="s">
        <v>405</v>
      </c>
      <c r="B9" s="276"/>
      <c r="C9" s="276"/>
      <c r="D9" s="276"/>
      <c r="E9" s="276"/>
      <c r="F9" s="276"/>
      <c r="G9" s="276"/>
      <c r="H9" s="276"/>
    </row>
    <row r="10" spans="1:8" ht="18" x14ac:dyDescent="0.25">
      <c r="A10" s="388" t="s">
        <v>406</v>
      </c>
      <c r="B10" s="388"/>
      <c r="C10" s="388"/>
      <c r="D10" s="388"/>
      <c r="E10" s="388"/>
      <c r="F10" s="388"/>
      <c r="G10" s="388"/>
      <c r="H10" s="388"/>
    </row>
    <row r="11" spans="1:8" ht="2.1" customHeight="1" thickBot="1" x14ac:dyDescent="0.25">
      <c r="A11" s="3"/>
      <c r="B11" s="3"/>
      <c r="C11" s="3"/>
      <c r="D11" s="3"/>
      <c r="E11" s="3"/>
      <c r="F11" s="3"/>
      <c r="G11" s="3"/>
      <c r="H11" s="3"/>
    </row>
    <row r="12" spans="1:8" ht="18" customHeight="1" x14ac:dyDescent="0.25">
      <c r="A12" s="111" t="s">
        <v>310</v>
      </c>
      <c r="B12" s="124"/>
      <c r="C12" s="134">
        <v>10</v>
      </c>
      <c r="D12" s="112"/>
      <c r="E12" s="112"/>
      <c r="F12" s="112"/>
      <c r="G12" s="112"/>
      <c r="H12" s="113"/>
    </row>
    <row r="13" spans="1:8" s="19" customFormat="1" ht="54.95" customHeight="1" thickBot="1" x14ac:dyDescent="0.25">
      <c r="A13" s="380"/>
      <c r="B13" s="381"/>
      <c r="C13" s="381"/>
      <c r="D13" s="381"/>
      <c r="E13" s="381"/>
      <c r="F13" s="381"/>
      <c r="G13" s="381"/>
      <c r="H13" s="382"/>
    </row>
    <row r="14" spans="1:8" ht="7.9" customHeight="1" thickBot="1" x14ac:dyDescent="0.25">
      <c r="A14" s="3"/>
      <c r="B14" s="3"/>
      <c r="C14" s="3"/>
      <c r="D14" s="3"/>
      <c r="E14" s="3"/>
      <c r="F14" s="3"/>
      <c r="G14" s="3"/>
      <c r="H14" s="3"/>
    </row>
    <row r="15" spans="1:8" s="92" customFormat="1" ht="18" hidden="1" customHeight="1" x14ac:dyDescent="0.2">
      <c r="A15" s="144" t="s">
        <v>301</v>
      </c>
      <c r="B15" s="102"/>
      <c r="C15" s="114"/>
      <c r="D15" s="114"/>
      <c r="E15" s="103"/>
      <c r="F15" s="103"/>
      <c r="G15" s="101"/>
      <c r="H15" s="104"/>
    </row>
    <row r="16" spans="1:8" s="92" customFormat="1" ht="28.15" hidden="1" customHeight="1" x14ac:dyDescent="0.2">
      <c r="A16" s="117"/>
      <c r="B16" s="115" t="s">
        <v>311</v>
      </c>
      <c r="C16" s="130"/>
      <c r="D16" s="116"/>
      <c r="E16" s="383" t="str">
        <f>IF(C16="","",VLOOKUP(C16,#REF!,2,0))</f>
        <v/>
      </c>
      <c r="F16" s="383"/>
      <c r="G16" s="383"/>
      <c r="H16" s="384"/>
    </row>
    <row r="17" spans="1:8" s="123" customFormat="1" ht="4.1500000000000004" hidden="1" customHeight="1" x14ac:dyDescent="0.2">
      <c r="A17" s="118"/>
      <c r="B17" s="119"/>
      <c r="C17" s="120"/>
      <c r="D17" s="120"/>
      <c r="E17" s="121"/>
      <c r="F17" s="121"/>
      <c r="G17" s="121"/>
      <c r="H17" s="122"/>
    </row>
    <row r="18" spans="1:8" s="92" customFormat="1" ht="28.15" hidden="1" customHeight="1" x14ac:dyDescent="0.2">
      <c r="A18" s="117"/>
      <c r="B18" s="115" t="s">
        <v>312</v>
      </c>
      <c r="C18" s="130"/>
      <c r="D18" s="116"/>
      <c r="E18" s="383" t="str">
        <f>IF(C18="","",VLOOKUP(C18,#REF!,2,0))</f>
        <v/>
      </c>
      <c r="F18" s="383"/>
      <c r="G18" s="383"/>
      <c r="H18" s="384"/>
    </row>
    <row r="19" spans="1:8" s="123" customFormat="1" ht="4.1500000000000004" hidden="1" customHeight="1" thickBot="1" x14ac:dyDescent="0.25">
      <c r="A19" s="125"/>
      <c r="B19" s="126"/>
      <c r="C19" s="127"/>
      <c r="D19" s="127"/>
      <c r="E19" s="128"/>
      <c r="F19" s="128"/>
      <c r="G19" s="128"/>
      <c r="H19" s="129"/>
    </row>
    <row r="20" spans="1:8" ht="7.9" hidden="1" customHeight="1" thickBot="1" x14ac:dyDescent="0.25">
      <c r="A20" s="3"/>
      <c r="B20" s="3"/>
      <c r="C20" s="3"/>
      <c r="D20" s="3"/>
      <c r="E20" s="3"/>
      <c r="F20" s="3"/>
      <c r="G20" s="3"/>
      <c r="H20" s="3"/>
    </row>
    <row r="21" spans="1:8" s="52" customFormat="1" ht="37.15" customHeight="1" thickBot="1" x14ac:dyDescent="0.3">
      <c r="A21" s="69" t="s">
        <v>284</v>
      </c>
      <c r="B21" s="385" t="s">
        <v>240</v>
      </c>
      <c r="C21" s="386"/>
      <c r="D21" s="386"/>
      <c r="E21" s="387"/>
      <c r="F21" s="69" t="s">
        <v>243</v>
      </c>
      <c r="G21" s="145" t="s">
        <v>241</v>
      </c>
      <c r="H21" s="70" t="s">
        <v>242</v>
      </c>
    </row>
    <row r="22" spans="1:8" s="52" customFormat="1" ht="39.950000000000003" customHeight="1" x14ac:dyDescent="0.25">
      <c r="A22" s="365" t="s">
        <v>382</v>
      </c>
      <c r="B22" s="368"/>
      <c r="C22" s="369"/>
      <c r="D22" s="369"/>
      <c r="E22" s="370"/>
      <c r="F22" s="377"/>
      <c r="G22" s="188"/>
      <c r="H22" s="188"/>
    </row>
    <row r="23" spans="1:8" s="52" customFormat="1" ht="39.950000000000003" customHeight="1" x14ac:dyDescent="0.25">
      <c r="A23" s="366"/>
      <c r="B23" s="371"/>
      <c r="C23" s="372"/>
      <c r="D23" s="372"/>
      <c r="E23" s="373"/>
      <c r="F23" s="378"/>
      <c r="G23" s="189"/>
      <c r="H23" s="189"/>
    </row>
    <row r="24" spans="1:8" s="52" customFormat="1" ht="39.950000000000003" customHeight="1" x14ac:dyDescent="0.25">
      <c r="A24" s="366"/>
      <c r="B24" s="371"/>
      <c r="C24" s="372"/>
      <c r="D24" s="372"/>
      <c r="E24" s="373"/>
      <c r="F24" s="378"/>
      <c r="G24" s="189"/>
      <c r="H24" s="189"/>
    </row>
    <row r="25" spans="1:8" s="52" customFormat="1" ht="39.950000000000003" customHeight="1" thickBot="1" x14ac:dyDescent="0.3">
      <c r="A25" s="367"/>
      <c r="B25" s="374"/>
      <c r="C25" s="375"/>
      <c r="D25" s="375"/>
      <c r="E25" s="376"/>
      <c r="F25" s="379"/>
      <c r="G25" s="190"/>
      <c r="H25" s="190"/>
    </row>
    <row r="26" spans="1:8" s="52" customFormat="1" ht="39.950000000000003" customHeight="1" x14ac:dyDescent="0.25">
      <c r="A26" s="365" t="s">
        <v>383</v>
      </c>
      <c r="B26" s="368"/>
      <c r="C26" s="369"/>
      <c r="D26" s="369"/>
      <c r="E26" s="370"/>
      <c r="F26" s="377"/>
      <c r="G26" s="188"/>
      <c r="H26" s="188"/>
    </row>
    <row r="27" spans="1:8" s="52" customFormat="1" ht="39.950000000000003" customHeight="1" x14ac:dyDescent="0.25">
      <c r="A27" s="366"/>
      <c r="B27" s="371"/>
      <c r="C27" s="372"/>
      <c r="D27" s="372"/>
      <c r="E27" s="373"/>
      <c r="F27" s="378"/>
      <c r="G27" s="189"/>
      <c r="H27" s="189"/>
    </row>
    <row r="28" spans="1:8" s="52" customFormat="1" ht="39.950000000000003" customHeight="1" x14ac:dyDescent="0.25">
      <c r="A28" s="366"/>
      <c r="B28" s="371"/>
      <c r="C28" s="372"/>
      <c r="D28" s="372"/>
      <c r="E28" s="373"/>
      <c r="F28" s="378"/>
      <c r="G28" s="189"/>
      <c r="H28" s="189"/>
    </row>
    <row r="29" spans="1:8" s="52" customFormat="1" ht="39.950000000000003" customHeight="1" thickBot="1" x14ac:dyDescent="0.3">
      <c r="A29" s="367"/>
      <c r="B29" s="374"/>
      <c r="C29" s="375"/>
      <c r="D29" s="375"/>
      <c r="E29" s="376"/>
      <c r="F29" s="379"/>
      <c r="G29" s="190"/>
      <c r="H29" s="190"/>
    </row>
    <row r="30" spans="1:8" s="52" customFormat="1" ht="39.950000000000003" customHeight="1" x14ac:dyDescent="0.25">
      <c r="A30" s="365" t="s">
        <v>384</v>
      </c>
      <c r="B30" s="368"/>
      <c r="C30" s="369"/>
      <c r="D30" s="369"/>
      <c r="E30" s="370"/>
      <c r="F30" s="377"/>
      <c r="G30" s="188"/>
      <c r="H30" s="188"/>
    </row>
    <row r="31" spans="1:8" s="52" customFormat="1" ht="39.950000000000003" customHeight="1" x14ac:dyDescent="0.25">
      <c r="A31" s="366"/>
      <c r="B31" s="371"/>
      <c r="C31" s="372"/>
      <c r="D31" s="372"/>
      <c r="E31" s="373"/>
      <c r="F31" s="378"/>
      <c r="G31" s="189"/>
      <c r="H31" s="189"/>
    </row>
    <row r="32" spans="1:8" s="52" customFormat="1" ht="39.950000000000003" customHeight="1" x14ac:dyDescent="0.25">
      <c r="A32" s="366"/>
      <c r="B32" s="371"/>
      <c r="C32" s="372"/>
      <c r="D32" s="372"/>
      <c r="E32" s="373"/>
      <c r="F32" s="378"/>
      <c r="G32" s="189"/>
      <c r="H32" s="189"/>
    </row>
    <row r="33" spans="1:8" s="52" customFormat="1" ht="39.950000000000003" customHeight="1" thickBot="1" x14ac:dyDescent="0.3">
      <c r="A33" s="367"/>
      <c r="B33" s="374"/>
      <c r="C33" s="375"/>
      <c r="D33" s="375"/>
      <c r="E33" s="376"/>
      <c r="F33" s="379"/>
      <c r="G33" s="190"/>
      <c r="H33" s="190"/>
    </row>
    <row r="34" spans="1:8" s="52" customFormat="1" ht="39.950000000000003" customHeight="1" x14ac:dyDescent="0.25">
      <c r="A34" s="365" t="s">
        <v>385</v>
      </c>
      <c r="B34" s="368"/>
      <c r="C34" s="369"/>
      <c r="D34" s="369"/>
      <c r="E34" s="370"/>
      <c r="F34" s="377"/>
      <c r="G34" s="188"/>
      <c r="H34" s="188"/>
    </row>
    <row r="35" spans="1:8" s="52" customFormat="1" ht="39.950000000000003" customHeight="1" x14ac:dyDescent="0.25">
      <c r="A35" s="366"/>
      <c r="B35" s="371"/>
      <c r="C35" s="372"/>
      <c r="D35" s="372"/>
      <c r="E35" s="373"/>
      <c r="F35" s="378"/>
      <c r="G35" s="189"/>
      <c r="H35" s="189"/>
    </row>
    <row r="36" spans="1:8" s="52" customFormat="1" ht="39.950000000000003" customHeight="1" x14ac:dyDescent="0.25">
      <c r="A36" s="366"/>
      <c r="B36" s="371"/>
      <c r="C36" s="372"/>
      <c r="D36" s="372"/>
      <c r="E36" s="373"/>
      <c r="F36" s="378"/>
      <c r="G36" s="189"/>
      <c r="H36" s="189"/>
    </row>
    <row r="37" spans="1:8" s="52" customFormat="1" ht="39.950000000000003" customHeight="1" thickBot="1" x14ac:dyDescent="0.3">
      <c r="A37" s="367"/>
      <c r="B37" s="374"/>
      <c r="C37" s="375"/>
      <c r="D37" s="375"/>
      <c r="E37" s="376"/>
      <c r="F37" s="379"/>
      <c r="G37" s="190"/>
      <c r="H37" s="190"/>
    </row>
    <row r="38" spans="1:8" s="52" customFormat="1" ht="39.950000000000003" customHeight="1" x14ac:dyDescent="0.25">
      <c r="A38" s="365" t="s">
        <v>386</v>
      </c>
      <c r="B38" s="368"/>
      <c r="C38" s="369"/>
      <c r="D38" s="369"/>
      <c r="E38" s="370"/>
      <c r="F38" s="377"/>
      <c r="G38" s="188"/>
      <c r="H38" s="188"/>
    </row>
    <row r="39" spans="1:8" s="52" customFormat="1" ht="39.950000000000003" customHeight="1" x14ac:dyDescent="0.25">
      <c r="A39" s="366"/>
      <c r="B39" s="371"/>
      <c r="C39" s="372"/>
      <c r="D39" s="372"/>
      <c r="E39" s="373"/>
      <c r="F39" s="378"/>
      <c r="G39" s="189"/>
      <c r="H39" s="189"/>
    </row>
    <row r="40" spans="1:8" s="52" customFormat="1" ht="39.950000000000003" customHeight="1" x14ac:dyDescent="0.25">
      <c r="A40" s="366"/>
      <c r="B40" s="371"/>
      <c r="C40" s="372"/>
      <c r="D40" s="372"/>
      <c r="E40" s="373"/>
      <c r="F40" s="378"/>
      <c r="G40" s="189"/>
      <c r="H40" s="189"/>
    </row>
    <row r="41" spans="1:8" s="52" customFormat="1" ht="39.950000000000003" customHeight="1" thickBot="1" x14ac:dyDescent="0.3">
      <c r="A41" s="367"/>
      <c r="B41" s="374"/>
      <c r="C41" s="375"/>
      <c r="D41" s="375"/>
      <c r="E41" s="376"/>
      <c r="F41" s="379"/>
      <c r="G41" s="190"/>
      <c r="H41" s="190"/>
    </row>
    <row r="42" spans="1:8" s="52" customFormat="1" ht="39.950000000000003" customHeight="1" x14ac:dyDescent="0.25">
      <c r="A42" s="365" t="s">
        <v>387</v>
      </c>
      <c r="B42" s="368"/>
      <c r="C42" s="369"/>
      <c r="D42" s="369"/>
      <c r="E42" s="370"/>
      <c r="F42" s="377"/>
      <c r="G42" s="188"/>
      <c r="H42" s="188"/>
    </row>
    <row r="43" spans="1:8" s="52" customFormat="1" ht="39.950000000000003" customHeight="1" x14ac:dyDescent="0.25">
      <c r="A43" s="366"/>
      <c r="B43" s="371"/>
      <c r="C43" s="372"/>
      <c r="D43" s="372"/>
      <c r="E43" s="373"/>
      <c r="F43" s="378"/>
      <c r="G43" s="189"/>
      <c r="H43" s="189"/>
    </row>
    <row r="44" spans="1:8" s="52" customFormat="1" ht="39.950000000000003" customHeight="1" x14ac:dyDescent="0.25">
      <c r="A44" s="366"/>
      <c r="B44" s="371"/>
      <c r="C44" s="372"/>
      <c r="D44" s="372"/>
      <c r="E44" s="373"/>
      <c r="F44" s="378"/>
      <c r="G44" s="189"/>
      <c r="H44" s="189"/>
    </row>
    <row r="45" spans="1:8" s="52" customFormat="1" ht="39.950000000000003" customHeight="1" thickBot="1" x14ac:dyDescent="0.3">
      <c r="A45" s="367"/>
      <c r="B45" s="374"/>
      <c r="C45" s="375"/>
      <c r="D45" s="375"/>
      <c r="E45" s="376"/>
      <c r="F45" s="379"/>
      <c r="G45" s="190"/>
      <c r="H45" s="190"/>
    </row>
    <row r="46" spans="1:8" s="52" customFormat="1" ht="39.950000000000003" customHeight="1" x14ac:dyDescent="0.25">
      <c r="A46" s="365" t="s">
        <v>388</v>
      </c>
      <c r="B46" s="368"/>
      <c r="C46" s="369"/>
      <c r="D46" s="369"/>
      <c r="E46" s="370"/>
      <c r="F46" s="377"/>
      <c r="G46" s="188"/>
      <c r="H46" s="188"/>
    </row>
    <row r="47" spans="1:8" s="52" customFormat="1" ht="39.950000000000003" customHeight="1" x14ac:dyDescent="0.25">
      <c r="A47" s="366"/>
      <c r="B47" s="371"/>
      <c r="C47" s="372"/>
      <c r="D47" s="372"/>
      <c r="E47" s="373"/>
      <c r="F47" s="378"/>
      <c r="G47" s="189"/>
      <c r="H47" s="189"/>
    </row>
    <row r="48" spans="1:8" s="52" customFormat="1" ht="39.950000000000003" customHeight="1" x14ac:dyDescent="0.25">
      <c r="A48" s="366"/>
      <c r="B48" s="371"/>
      <c r="C48" s="372"/>
      <c r="D48" s="372"/>
      <c r="E48" s="373"/>
      <c r="F48" s="378"/>
      <c r="G48" s="189"/>
      <c r="H48" s="189"/>
    </row>
    <row r="49" spans="1:8" s="52" customFormat="1" ht="39.950000000000003" customHeight="1" thickBot="1" x14ac:dyDescent="0.3">
      <c r="A49" s="367"/>
      <c r="B49" s="374"/>
      <c r="C49" s="375"/>
      <c r="D49" s="375"/>
      <c r="E49" s="376"/>
      <c r="F49" s="379"/>
      <c r="G49" s="190"/>
      <c r="H49" s="190"/>
    </row>
    <row r="50" spans="1:8" s="52" customFormat="1" ht="39.950000000000003" customHeight="1" x14ac:dyDescent="0.25">
      <c r="A50" s="365" t="s">
        <v>389</v>
      </c>
      <c r="B50" s="368"/>
      <c r="C50" s="369"/>
      <c r="D50" s="369"/>
      <c r="E50" s="370"/>
      <c r="F50" s="377"/>
      <c r="G50" s="188"/>
      <c r="H50" s="188"/>
    </row>
    <row r="51" spans="1:8" s="52" customFormat="1" ht="39.950000000000003" customHeight="1" x14ac:dyDescent="0.25">
      <c r="A51" s="366"/>
      <c r="B51" s="371"/>
      <c r="C51" s="372"/>
      <c r="D51" s="372"/>
      <c r="E51" s="373"/>
      <c r="F51" s="378"/>
      <c r="G51" s="189"/>
      <c r="H51" s="189"/>
    </row>
    <row r="52" spans="1:8" s="52" customFormat="1" ht="39.950000000000003" customHeight="1" x14ac:dyDescent="0.25">
      <c r="A52" s="366"/>
      <c r="B52" s="371"/>
      <c r="C52" s="372"/>
      <c r="D52" s="372"/>
      <c r="E52" s="373"/>
      <c r="F52" s="378"/>
      <c r="G52" s="189"/>
      <c r="H52" s="189"/>
    </row>
    <row r="53" spans="1:8" s="52" customFormat="1" ht="39.950000000000003" customHeight="1" thickBot="1" x14ac:dyDescent="0.3">
      <c r="A53" s="367"/>
      <c r="B53" s="374"/>
      <c r="C53" s="375"/>
      <c r="D53" s="375"/>
      <c r="E53" s="376"/>
      <c r="F53" s="379"/>
      <c r="G53" s="190"/>
      <c r="H53" s="190"/>
    </row>
    <row r="54" spans="1:8" s="52" customFormat="1" ht="39.950000000000003" customHeight="1" x14ac:dyDescent="0.25">
      <c r="A54" s="365" t="s">
        <v>400</v>
      </c>
      <c r="B54" s="368"/>
      <c r="C54" s="369"/>
      <c r="D54" s="369"/>
      <c r="E54" s="370"/>
      <c r="F54" s="377"/>
      <c r="G54" s="188"/>
      <c r="H54" s="188"/>
    </row>
    <row r="55" spans="1:8" s="52" customFormat="1" ht="39.950000000000003" customHeight="1" x14ac:dyDescent="0.25">
      <c r="A55" s="366"/>
      <c r="B55" s="371"/>
      <c r="C55" s="372"/>
      <c r="D55" s="372"/>
      <c r="E55" s="373"/>
      <c r="F55" s="378"/>
      <c r="G55" s="189"/>
      <c r="H55" s="189"/>
    </row>
    <row r="56" spans="1:8" s="52" customFormat="1" ht="39.950000000000003" customHeight="1" x14ac:dyDescent="0.25">
      <c r="A56" s="366"/>
      <c r="B56" s="371"/>
      <c r="C56" s="372"/>
      <c r="D56" s="372"/>
      <c r="E56" s="373"/>
      <c r="F56" s="378"/>
      <c r="G56" s="189"/>
      <c r="H56" s="189"/>
    </row>
    <row r="57" spans="1:8" s="52" customFormat="1" ht="39.950000000000003" customHeight="1" thickBot="1" x14ac:dyDescent="0.3">
      <c r="A57" s="367"/>
      <c r="B57" s="374"/>
      <c r="C57" s="375"/>
      <c r="D57" s="375"/>
      <c r="E57" s="376"/>
      <c r="F57" s="379"/>
      <c r="G57" s="190"/>
      <c r="H57" s="190"/>
    </row>
    <row r="58" spans="1:8" s="193" customFormat="1" ht="3" customHeight="1" x14ac:dyDescent="0.2">
      <c r="A58" s="192"/>
      <c r="H58" s="194"/>
    </row>
    <row r="59" spans="1:8" s="19" customFormat="1" ht="15" x14ac:dyDescent="0.2"/>
    <row r="60" spans="1:8" s="19" customFormat="1" ht="15" x14ac:dyDescent="0.2"/>
    <row r="61" spans="1:8" s="19" customFormat="1" ht="15" x14ac:dyDescent="0.2"/>
    <row r="62" spans="1:8" s="19" customFormat="1" ht="15" x14ac:dyDescent="0.2"/>
    <row r="63" spans="1:8" s="19" customFormat="1" ht="15" x14ac:dyDescent="0.2"/>
    <row r="64" spans="1:8" s="19" customFormat="1" ht="15" x14ac:dyDescent="0.2"/>
    <row r="65" s="19" customFormat="1" ht="15" x14ac:dyDescent="0.2"/>
    <row r="66" s="19" customFormat="1" ht="15" x14ac:dyDescent="0.2"/>
    <row r="67" s="19" customFormat="1" ht="15" x14ac:dyDescent="0.2"/>
    <row r="68" s="19" customFormat="1" ht="15" x14ac:dyDescent="0.2"/>
    <row r="69" s="19" customFormat="1" ht="15" x14ac:dyDescent="0.2"/>
    <row r="70" s="19" customFormat="1" ht="15" x14ac:dyDescent="0.2"/>
    <row r="71" s="19" customFormat="1" ht="15" x14ac:dyDescent="0.2"/>
    <row r="72" s="19" customFormat="1" ht="15" x14ac:dyDescent="0.2"/>
    <row r="73" s="19" customFormat="1" ht="15" x14ac:dyDescent="0.2"/>
    <row r="74" s="19" customFormat="1" ht="15" x14ac:dyDescent="0.2"/>
    <row r="75" s="19" customFormat="1" ht="15" x14ac:dyDescent="0.2"/>
    <row r="76" s="19" customFormat="1" ht="15" x14ac:dyDescent="0.2"/>
    <row r="77" s="19" customFormat="1" ht="15" x14ac:dyDescent="0.2"/>
    <row r="78" s="19" customFormat="1" ht="15" x14ac:dyDescent="0.2"/>
    <row r="79" s="19" customFormat="1" ht="15" x14ac:dyDescent="0.2"/>
    <row r="80" s="19" customFormat="1" ht="15" x14ac:dyDescent="0.2"/>
    <row r="81" s="19" customFormat="1" ht="15" x14ac:dyDescent="0.2"/>
    <row r="82" s="19" customFormat="1" ht="15" x14ac:dyDescent="0.2"/>
    <row r="83" s="19" customFormat="1" ht="15" x14ac:dyDescent="0.2"/>
    <row r="84" s="19" customFormat="1" ht="15" x14ac:dyDescent="0.2"/>
    <row r="85" s="19" customFormat="1" ht="15" x14ac:dyDescent="0.2"/>
    <row r="86" s="19" customFormat="1" ht="15" x14ac:dyDescent="0.2"/>
    <row r="87" s="19" customFormat="1" ht="15" x14ac:dyDescent="0.2"/>
    <row r="88" s="19" customFormat="1" ht="15" x14ac:dyDescent="0.2"/>
    <row r="89" s="19" customFormat="1" ht="15" x14ac:dyDescent="0.2"/>
    <row r="90" s="19" customFormat="1" ht="15" x14ac:dyDescent="0.2"/>
    <row r="91" s="19" customFormat="1" ht="15" x14ac:dyDescent="0.2"/>
    <row r="92" s="19" customFormat="1" ht="15" x14ac:dyDescent="0.2"/>
    <row r="93" s="19" customFormat="1" ht="15" x14ac:dyDescent="0.2"/>
    <row r="94" s="19" customFormat="1" ht="15" x14ac:dyDescent="0.2"/>
    <row r="95" s="19" customFormat="1" ht="15" x14ac:dyDescent="0.2"/>
    <row r="96" s="19" customFormat="1" ht="15" x14ac:dyDescent="0.2"/>
    <row r="97" s="19" customFormat="1" ht="15" x14ac:dyDescent="0.2"/>
    <row r="98" s="19" customFormat="1" ht="15" x14ac:dyDescent="0.2"/>
    <row r="99" s="19" customFormat="1" ht="15" x14ac:dyDescent="0.2"/>
    <row r="100" s="19" customFormat="1" ht="15" x14ac:dyDescent="0.2"/>
    <row r="101" s="19" customFormat="1" ht="15" x14ac:dyDescent="0.2"/>
    <row r="102" s="19" customFormat="1" ht="15" x14ac:dyDescent="0.2"/>
    <row r="103" s="19" customFormat="1" ht="15" x14ac:dyDescent="0.2"/>
    <row r="104" s="19" customFormat="1" ht="15" x14ac:dyDescent="0.2"/>
    <row r="105" s="19" customFormat="1" ht="15" x14ac:dyDescent="0.2"/>
    <row r="106" s="19" customFormat="1" ht="15" x14ac:dyDescent="0.2"/>
    <row r="107" s="19" customFormat="1" ht="15" x14ac:dyDescent="0.2"/>
    <row r="108" s="19" customFormat="1" ht="15" x14ac:dyDescent="0.2"/>
    <row r="109" s="19" customFormat="1" ht="15" x14ac:dyDescent="0.2"/>
    <row r="110" s="19" customFormat="1" ht="15" x14ac:dyDescent="0.2"/>
    <row r="111" s="19" customFormat="1" ht="15" x14ac:dyDescent="0.2"/>
    <row r="112" s="19" customFormat="1" ht="15" x14ac:dyDescent="0.2"/>
    <row r="113" s="19" customFormat="1" ht="15" x14ac:dyDescent="0.2"/>
  </sheetData>
  <sheetProtection algorithmName="SHA-512" hashValue="RRkPbb9wIhzQkTop+h1+w9qU6MZ70cf3wwGKSukHWC6wD7uQvh3r9S+dj96Kn9YzA+n4TieTFfEc/xBD7n+WCA==" saltValue="fiFSzoAKxAmF0hfmp+nHDw==" spinCount="100000" sheet="1" objects="1" scenarios="1" formatCells="0" formatRows="0" selectLockedCells="1"/>
  <mergeCells count="38">
    <mergeCell ref="A10:H10"/>
    <mergeCell ref="G4:H4"/>
    <mergeCell ref="G5:H5"/>
    <mergeCell ref="G6:H6"/>
    <mergeCell ref="A9:H9"/>
    <mergeCell ref="F30:F33"/>
    <mergeCell ref="A13:H13"/>
    <mergeCell ref="E16:H16"/>
    <mergeCell ref="E18:H18"/>
    <mergeCell ref="B21:E21"/>
    <mergeCell ref="A22:A25"/>
    <mergeCell ref="B22:E25"/>
    <mergeCell ref="F22:F25"/>
    <mergeCell ref="A54:A57"/>
    <mergeCell ref="B54:E57"/>
    <mergeCell ref="F54:F57"/>
    <mergeCell ref="A42:A45"/>
    <mergeCell ref="B42:E45"/>
    <mergeCell ref="F42:F45"/>
    <mergeCell ref="A46:A49"/>
    <mergeCell ref="B46:E49"/>
    <mergeCell ref="F46:F49"/>
    <mergeCell ref="A1:H1"/>
    <mergeCell ref="A3:H3"/>
    <mergeCell ref="A50:A53"/>
    <mergeCell ref="B50:E53"/>
    <mergeCell ref="F50:F53"/>
    <mergeCell ref="A34:A37"/>
    <mergeCell ref="B34:E37"/>
    <mergeCell ref="F34:F37"/>
    <mergeCell ref="A38:A41"/>
    <mergeCell ref="B38:E41"/>
    <mergeCell ref="F38:F41"/>
    <mergeCell ref="A26:A29"/>
    <mergeCell ref="B26:E29"/>
    <mergeCell ref="F26:F29"/>
    <mergeCell ref="A30:A33"/>
    <mergeCell ref="B30:E33"/>
  </mergeCells>
  <dataValidations count="2">
    <dataValidation type="list" allowBlank="1" showInputMessage="1" showErrorMessage="1" sqref="C16:D17">
      <formula1>#REF!</formula1>
    </dataValidation>
    <dataValidation type="list" allowBlank="1" showInputMessage="1" showErrorMessage="1" sqref="C18:D19">
      <formula1>#REF!</formula1>
    </dataValidation>
  </dataValidations>
  <printOptions horizontalCentered="1"/>
  <pageMargins left="0.25" right="0.25" top="0.5" bottom="0.25" header="0" footer="0"/>
  <pageSetup scale="75" orientation="landscape" r:id="rId1"/>
  <headerFooter alignWithMargins="0">
    <oddHeader>&amp;L&amp;"Arial,Bold"&amp;11Board of Governors, California Community Colleges
Chancellor's Office (CCCCO)</oddHeader>
    <oddFooter>&amp;LCCCCO Forms Package_no metrics-with match&amp;R9-2016</oddFooter>
  </headerFooter>
  <rowBreaks count="2" manualBreakCount="2">
    <brk id="33" max="16383" man="1"/>
    <brk id="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26"/>
  <sheetViews>
    <sheetView topLeftCell="A88" zoomScale="115" zoomScaleNormal="115" workbookViewId="0">
      <selection activeCell="A101" sqref="A101"/>
    </sheetView>
  </sheetViews>
  <sheetFormatPr defaultColWidth="9.1640625" defaultRowHeight="15" x14ac:dyDescent="0.25"/>
  <cols>
    <col min="1" max="1" width="46.83203125" style="10" bestFit="1" customWidth="1"/>
    <col min="2" max="2" width="36.33203125" style="10" bestFit="1" customWidth="1"/>
    <col min="3" max="4" width="9.1640625" style="7"/>
    <col min="5" max="5" width="85.6640625" style="7" customWidth="1"/>
    <col min="6" max="16384" width="9.1640625" style="7"/>
  </cols>
  <sheetData>
    <row r="1" spans="1:5" s="8" customFormat="1" ht="15.75" thickBot="1" x14ac:dyDescent="0.3">
      <c r="A1" s="14" t="s">
        <v>222</v>
      </c>
      <c r="B1" s="13" t="s">
        <v>218</v>
      </c>
      <c r="E1" s="36">
        <f>'Do First'!D13</f>
        <v>0</v>
      </c>
    </row>
    <row r="2" spans="1:5" x14ac:dyDescent="0.25">
      <c r="A2" s="6" t="s">
        <v>107</v>
      </c>
      <c r="B2" s="6" t="s">
        <v>36</v>
      </c>
    </row>
    <row r="3" spans="1:5" x14ac:dyDescent="0.25">
      <c r="A3" s="6" t="s">
        <v>109</v>
      </c>
      <c r="B3" s="6" t="s">
        <v>37</v>
      </c>
    </row>
    <row r="4" spans="1:5" x14ac:dyDescent="0.25">
      <c r="A4" s="6" t="s">
        <v>110</v>
      </c>
      <c r="B4" s="6" t="s">
        <v>38</v>
      </c>
      <c r="E4" s="34" t="str">
        <f>IF(E1=0,"",(VLOOKUP(E1,A:B,2,0)))</f>
        <v/>
      </c>
    </row>
    <row r="5" spans="1:5" x14ac:dyDescent="0.25">
      <c r="A5" s="6" t="s">
        <v>111</v>
      </c>
      <c r="B5" s="6" t="s">
        <v>39</v>
      </c>
    </row>
    <row r="6" spans="1:5" x14ac:dyDescent="0.25">
      <c r="A6" s="6" t="s">
        <v>112</v>
      </c>
      <c r="B6" s="6" t="s">
        <v>40</v>
      </c>
      <c r="E6" s="35" t="str">
        <f>IF('Do First'!D11&lt;&gt;'Reverse District Dropdown list '!E4,"ERROR:  College is not within District selected.  Please reselect College or N/A.","")</f>
        <v/>
      </c>
    </row>
    <row r="7" spans="1:5" x14ac:dyDescent="0.25">
      <c r="A7" s="6" t="s">
        <v>113</v>
      </c>
      <c r="B7" s="6" t="s">
        <v>41</v>
      </c>
    </row>
    <row r="8" spans="1:5" x14ac:dyDescent="0.25">
      <c r="A8" s="6" t="s">
        <v>114</v>
      </c>
      <c r="B8" s="6" t="s">
        <v>42</v>
      </c>
      <c r="E8" s="34" t="str">
        <f>IF(E1="N/A","",E6)</f>
        <v/>
      </c>
    </row>
    <row r="9" spans="1:5" x14ac:dyDescent="0.25">
      <c r="A9" s="6" t="s">
        <v>115</v>
      </c>
      <c r="B9" s="6" t="s">
        <v>42</v>
      </c>
      <c r="E9" s="34"/>
    </row>
    <row r="10" spans="1:5" x14ac:dyDescent="0.25">
      <c r="A10" s="6" t="s">
        <v>116</v>
      </c>
      <c r="B10" s="6" t="s">
        <v>43</v>
      </c>
    </row>
    <row r="11" spans="1:5" x14ac:dyDescent="0.25">
      <c r="A11" s="6" t="s">
        <v>117</v>
      </c>
      <c r="B11" s="6" t="s">
        <v>44</v>
      </c>
    </row>
    <row r="12" spans="1:5" x14ac:dyDescent="0.25">
      <c r="A12" s="6" t="s">
        <v>118</v>
      </c>
      <c r="B12" s="6" t="s">
        <v>45</v>
      </c>
    </row>
    <row r="13" spans="1:5" x14ac:dyDescent="0.25">
      <c r="A13" s="6" t="s">
        <v>119</v>
      </c>
      <c r="B13" s="6" t="s">
        <v>45</v>
      </c>
    </row>
    <row r="14" spans="1:5" x14ac:dyDescent="0.25">
      <c r="A14" s="6" t="s">
        <v>120</v>
      </c>
      <c r="B14" s="6" t="s">
        <v>45</v>
      </c>
    </row>
    <row r="15" spans="1:5" x14ac:dyDescent="0.25">
      <c r="A15" s="6" t="s">
        <v>221</v>
      </c>
      <c r="B15" s="6" t="s">
        <v>46</v>
      </c>
    </row>
    <row r="16" spans="1:5" x14ac:dyDescent="0.25">
      <c r="A16" s="6" t="s">
        <v>121</v>
      </c>
      <c r="B16" s="6" t="s">
        <v>47</v>
      </c>
    </row>
    <row r="17" spans="1:2" x14ac:dyDescent="0.25">
      <c r="A17" s="6" t="s">
        <v>122</v>
      </c>
      <c r="B17" s="6" t="s">
        <v>47</v>
      </c>
    </row>
    <row r="18" spans="1:2" x14ac:dyDescent="0.25">
      <c r="A18" s="6" t="s">
        <v>123</v>
      </c>
      <c r="B18" s="6" t="s">
        <v>47</v>
      </c>
    </row>
    <row r="19" spans="1:2" x14ac:dyDescent="0.25">
      <c r="A19" s="6" t="s">
        <v>124</v>
      </c>
      <c r="B19" s="6" t="s">
        <v>48</v>
      </c>
    </row>
    <row r="20" spans="1:2" x14ac:dyDescent="0.25">
      <c r="A20" s="6" t="s">
        <v>125</v>
      </c>
      <c r="B20" s="6" t="s">
        <v>49</v>
      </c>
    </row>
    <row r="21" spans="1:2" x14ac:dyDescent="0.25">
      <c r="A21" s="6" t="s">
        <v>126</v>
      </c>
      <c r="B21" s="6" t="s">
        <v>50</v>
      </c>
    </row>
    <row r="22" spans="1:2" x14ac:dyDescent="0.25">
      <c r="A22" s="6" t="s">
        <v>127</v>
      </c>
      <c r="B22" s="6" t="s">
        <v>51</v>
      </c>
    </row>
    <row r="23" spans="1:2" x14ac:dyDescent="0.25">
      <c r="A23" s="6" t="s">
        <v>128</v>
      </c>
      <c r="B23" s="6" t="s">
        <v>52</v>
      </c>
    </row>
    <row r="24" spans="1:2" x14ac:dyDescent="0.25">
      <c r="A24" s="6" t="s">
        <v>129</v>
      </c>
      <c r="B24" s="6" t="s">
        <v>52</v>
      </c>
    </row>
    <row r="25" spans="1:2" x14ac:dyDescent="0.25">
      <c r="A25" s="6" t="s">
        <v>130</v>
      </c>
      <c r="B25" s="6" t="s">
        <v>53</v>
      </c>
    </row>
    <row r="26" spans="1:2" x14ac:dyDescent="0.25">
      <c r="A26" s="6" t="s">
        <v>131</v>
      </c>
      <c r="B26" s="6" t="s">
        <v>54</v>
      </c>
    </row>
    <row r="27" spans="1:2" x14ac:dyDescent="0.25">
      <c r="A27" s="6" t="s">
        <v>132</v>
      </c>
      <c r="B27" s="6" t="s">
        <v>55</v>
      </c>
    </row>
    <row r="28" spans="1:2" x14ac:dyDescent="0.25">
      <c r="A28" s="6" t="s">
        <v>133</v>
      </c>
      <c r="B28" s="6" t="s">
        <v>55</v>
      </c>
    </row>
    <row r="29" spans="1:2" x14ac:dyDescent="0.25">
      <c r="A29" s="6" t="s">
        <v>134</v>
      </c>
      <c r="B29" s="6" t="s">
        <v>56</v>
      </c>
    </row>
    <row r="30" spans="1:2" x14ac:dyDescent="0.25">
      <c r="A30" s="6" t="s">
        <v>135</v>
      </c>
      <c r="B30" s="6" t="s">
        <v>57</v>
      </c>
    </row>
    <row r="31" spans="1:2" x14ac:dyDescent="0.25">
      <c r="A31" s="6" t="s">
        <v>136</v>
      </c>
      <c r="B31" s="6" t="s">
        <v>58</v>
      </c>
    </row>
    <row r="32" spans="1:2" x14ac:dyDescent="0.25">
      <c r="A32" s="6" t="s">
        <v>137</v>
      </c>
      <c r="B32" s="6" t="s">
        <v>58</v>
      </c>
    </row>
    <row r="33" spans="1:2" x14ac:dyDescent="0.25">
      <c r="A33" s="6" t="s">
        <v>138</v>
      </c>
      <c r="B33" s="6" t="s">
        <v>58</v>
      </c>
    </row>
    <row r="34" spans="1:2" x14ac:dyDescent="0.25">
      <c r="A34" s="6" t="s">
        <v>139</v>
      </c>
      <c r="B34" s="6" t="s">
        <v>59</v>
      </c>
    </row>
    <row r="35" spans="1:2" x14ac:dyDescent="0.25">
      <c r="A35" s="6" t="s">
        <v>140</v>
      </c>
      <c r="B35" s="6" t="s">
        <v>60</v>
      </c>
    </row>
    <row r="36" spans="1:2" x14ac:dyDescent="0.25">
      <c r="A36" s="6" t="s">
        <v>141</v>
      </c>
      <c r="B36" s="6" t="s">
        <v>61</v>
      </c>
    </row>
    <row r="37" spans="1:2" x14ac:dyDescent="0.25">
      <c r="A37" s="6" t="s">
        <v>142</v>
      </c>
      <c r="B37" s="6" t="s">
        <v>62</v>
      </c>
    </row>
    <row r="38" spans="1:2" x14ac:dyDescent="0.25">
      <c r="A38" s="6" t="s">
        <v>143</v>
      </c>
      <c r="B38" s="6" t="s">
        <v>62</v>
      </c>
    </row>
    <row r="39" spans="1:2" x14ac:dyDescent="0.25">
      <c r="A39" s="6" t="s">
        <v>144</v>
      </c>
      <c r="B39" s="6" t="s">
        <v>62</v>
      </c>
    </row>
    <row r="40" spans="1:2" x14ac:dyDescent="0.25">
      <c r="A40" s="6" t="s">
        <v>145</v>
      </c>
      <c r="B40" s="6" t="s">
        <v>62</v>
      </c>
    </row>
    <row r="41" spans="1:2" x14ac:dyDescent="0.25">
      <c r="A41" s="6" t="s">
        <v>146</v>
      </c>
      <c r="B41" s="6" t="s">
        <v>62</v>
      </c>
    </row>
    <row r="42" spans="1:2" x14ac:dyDescent="0.25">
      <c r="A42" s="6" t="s">
        <v>147</v>
      </c>
      <c r="B42" s="6" t="s">
        <v>62</v>
      </c>
    </row>
    <row r="43" spans="1:2" x14ac:dyDescent="0.25">
      <c r="A43" s="6" t="s">
        <v>148</v>
      </c>
      <c r="B43" s="6" t="s">
        <v>62</v>
      </c>
    </row>
    <row r="44" spans="1:2" x14ac:dyDescent="0.25">
      <c r="A44" s="6" t="s">
        <v>216</v>
      </c>
      <c r="B44" s="6" t="s">
        <v>62</v>
      </c>
    </row>
    <row r="45" spans="1:2" x14ac:dyDescent="0.25">
      <c r="A45" s="6" t="s">
        <v>217</v>
      </c>
      <c r="B45" s="6" t="s">
        <v>62</v>
      </c>
    </row>
    <row r="46" spans="1:2" x14ac:dyDescent="0.25">
      <c r="A46" s="6" t="s">
        <v>149</v>
      </c>
      <c r="B46" s="6" t="s">
        <v>63</v>
      </c>
    </row>
    <row r="47" spans="1:2" x14ac:dyDescent="0.25">
      <c r="A47" s="6" t="s">
        <v>150</v>
      </c>
      <c r="B47" s="6" t="s">
        <v>63</v>
      </c>
    </row>
    <row r="48" spans="1:2" x14ac:dyDescent="0.25">
      <c r="A48" s="6" t="s">
        <v>151</v>
      </c>
      <c r="B48" s="6" t="s">
        <v>63</v>
      </c>
    </row>
    <row r="49" spans="1:2" x14ac:dyDescent="0.25">
      <c r="A49" s="6" t="s">
        <v>152</v>
      </c>
      <c r="B49" s="6" t="s">
        <v>63</v>
      </c>
    </row>
    <row r="50" spans="1:2" x14ac:dyDescent="0.25">
      <c r="A50" s="6" t="s">
        <v>153</v>
      </c>
      <c r="B50" s="6" t="s">
        <v>64</v>
      </c>
    </row>
    <row r="51" spans="1:2" x14ac:dyDescent="0.25">
      <c r="A51" s="6" t="s">
        <v>154</v>
      </c>
      <c r="B51" s="6" t="s">
        <v>65</v>
      </c>
    </row>
    <row r="52" spans="1:2" x14ac:dyDescent="0.25">
      <c r="A52" s="6" t="s">
        <v>155</v>
      </c>
      <c r="B52" s="6" t="s">
        <v>66</v>
      </c>
    </row>
    <row r="53" spans="1:2" x14ac:dyDescent="0.25">
      <c r="A53" s="6" t="s">
        <v>156</v>
      </c>
      <c r="B53" s="6" t="s">
        <v>67</v>
      </c>
    </row>
    <row r="54" spans="1:2" x14ac:dyDescent="0.25">
      <c r="A54" s="6" t="s">
        <v>157</v>
      </c>
      <c r="B54" s="6" t="s">
        <v>68</v>
      </c>
    </row>
    <row r="55" spans="1:2" x14ac:dyDescent="0.25">
      <c r="A55" s="6" t="s">
        <v>158</v>
      </c>
      <c r="B55" s="6" t="s">
        <v>69</v>
      </c>
    </row>
    <row r="56" spans="1:2" x14ac:dyDescent="0.25">
      <c r="A56" s="6" t="s">
        <v>159</v>
      </c>
      <c r="B56" s="6" t="s">
        <v>70</v>
      </c>
    </row>
    <row r="57" spans="1:2" x14ac:dyDescent="0.25">
      <c r="A57" s="6" t="s">
        <v>160</v>
      </c>
      <c r="B57" s="6" t="s">
        <v>71</v>
      </c>
    </row>
    <row r="58" spans="1:2" x14ac:dyDescent="0.25">
      <c r="A58" s="6" t="s">
        <v>161</v>
      </c>
      <c r="B58" s="6" t="s">
        <v>72</v>
      </c>
    </row>
    <row r="59" spans="1:2" x14ac:dyDescent="0.25">
      <c r="A59" s="6" t="s">
        <v>162</v>
      </c>
      <c r="B59" s="6" t="s">
        <v>72</v>
      </c>
    </row>
    <row r="60" spans="1:2" x14ac:dyDescent="0.25">
      <c r="A60" s="6" t="s">
        <v>163</v>
      </c>
      <c r="B60" s="6" t="s">
        <v>73</v>
      </c>
    </row>
    <row r="61" spans="1:2" x14ac:dyDescent="0.25">
      <c r="A61" s="6" t="s">
        <v>164</v>
      </c>
      <c r="B61" s="6" t="s">
        <v>74</v>
      </c>
    </row>
    <row r="62" spans="1:2" x14ac:dyDescent="0.25">
      <c r="A62" s="6" t="s">
        <v>165</v>
      </c>
      <c r="B62" s="6" t="s">
        <v>75</v>
      </c>
    </row>
    <row r="63" spans="1:2" x14ac:dyDescent="0.25">
      <c r="A63" s="6" t="s">
        <v>166</v>
      </c>
      <c r="B63" s="6" t="s">
        <v>76</v>
      </c>
    </row>
    <row r="64" spans="1:2" x14ac:dyDescent="0.25">
      <c r="A64" s="6" t="s">
        <v>167</v>
      </c>
      <c r="B64" s="6" t="s">
        <v>77</v>
      </c>
    </row>
    <row r="65" spans="1:2" x14ac:dyDescent="0.25">
      <c r="A65" s="6" t="s">
        <v>168</v>
      </c>
      <c r="B65" s="6" t="s">
        <v>77</v>
      </c>
    </row>
    <row r="66" spans="1:2" x14ac:dyDescent="0.25">
      <c r="A66" s="6" t="s">
        <v>169</v>
      </c>
      <c r="B66" s="6" t="s">
        <v>77</v>
      </c>
    </row>
    <row r="67" spans="1:2" x14ac:dyDescent="0.25">
      <c r="A67" s="6" t="s">
        <v>170</v>
      </c>
      <c r="B67" s="6" t="s">
        <v>77</v>
      </c>
    </row>
    <row r="68" spans="1:2" x14ac:dyDescent="0.25">
      <c r="A68" s="6" t="s">
        <v>171</v>
      </c>
      <c r="B68" s="6" t="s">
        <v>78</v>
      </c>
    </row>
    <row r="69" spans="1:2" x14ac:dyDescent="0.25">
      <c r="A69" s="6" t="s">
        <v>172</v>
      </c>
      <c r="B69" s="6" t="s">
        <v>78</v>
      </c>
    </row>
    <row r="70" spans="1:2" x14ac:dyDescent="0.25">
      <c r="A70" s="6" t="s">
        <v>173</v>
      </c>
      <c r="B70" s="6" t="s">
        <v>79</v>
      </c>
    </row>
    <row r="71" spans="1:2" x14ac:dyDescent="0.25">
      <c r="A71" s="6" t="s">
        <v>174</v>
      </c>
      <c r="B71" s="6" t="s">
        <v>80</v>
      </c>
    </row>
    <row r="72" spans="1:2" x14ac:dyDescent="0.25">
      <c r="A72" s="11" t="s">
        <v>219</v>
      </c>
      <c r="B72" s="6" t="s">
        <v>81</v>
      </c>
    </row>
    <row r="73" spans="1:2" x14ac:dyDescent="0.25">
      <c r="A73" s="6" t="s">
        <v>175</v>
      </c>
      <c r="B73" s="6" t="s">
        <v>81</v>
      </c>
    </row>
    <row r="74" spans="1:2" x14ac:dyDescent="0.25">
      <c r="A74" s="6" t="s">
        <v>176</v>
      </c>
      <c r="B74" s="6" t="s">
        <v>81</v>
      </c>
    </row>
    <row r="75" spans="1:2" x14ac:dyDescent="0.25">
      <c r="A75" s="6" t="s">
        <v>177</v>
      </c>
      <c r="B75" s="6" t="s">
        <v>82</v>
      </c>
    </row>
    <row r="76" spans="1:2" x14ac:dyDescent="0.25">
      <c r="A76" s="6" t="s">
        <v>178</v>
      </c>
      <c r="B76" s="6" t="s">
        <v>82</v>
      </c>
    </row>
    <row r="77" spans="1:2" x14ac:dyDescent="0.25">
      <c r="A77" s="6" t="s">
        <v>179</v>
      </c>
      <c r="B77" s="6" t="s">
        <v>83</v>
      </c>
    </row>
    <row r="78" spans="1:2" x14ac:dyDescent="0.25">
      <c r="A78" s="6" t="s">
        <v>180</v>
      </c>
      <c r="B78" s="6" t="s">
        <v>83</v>
      </c>
    </row>
    <row r="79" spans="1:2" x14ac:dyDescent="0.25">
      <c r="A79" s="11" t="s">
        <v>181</v>
      </c>
      <c r="B79" s="6" t="s">
        <v>83</v>
      </c>
    </row>
    <row r="80" spans="1:2" x14ac:dyDescent="0.25">
      <c r="A80" s="6" t="s">
        <v>182</v>
      </c>
      <c r="B80" s="6" t="s">
        <v>84</v>
      </c>
    </row>
    <row r="81" spans="1:2" x14ac:dyDescent="0.25">
      <c r="A81" s="6" t="s">
        <v>183</v>
      </c>
      <c r="B81" s="6" t="s">
        <v>85</v>
      </c>
    </row>
    <row r="82" spans="1:2" x14ac:dyDescent="0.25">
      <c r="A82" s="6" t="s">
        <v>184</v>
      </c>
      <c r="B82" s="6" t="s">
        <v>86</v>
      </c>
    </row>
    <row r="83" spans="1:2" x14ac:dyDescent="0.25">
      <c r="A83" s="6" t="s">
        <v>185</v>
      </c>
      <c r="B83" s="6" t="s">
        <v>86</v>
      </c>
    </row>
    <row r="84" spans="1:2" x14ac:dyDescent="0.25">
      <c r="A84" s="6" t="s">
        <v>186</v>
      </c>
      <c r="B84" s="6" t="s">
        <v>87</v>
      </c>
    </row>
    <row r="85" spans="1:2" x14ac:dyDescent="0.25">
      <c r="A85" s="6" t="s">
        <v>259</v>
      </c>
      <c r="B85" s="6" t="s">
        <v>88</v>
      </c>
    </row>
    <row r="86" spans="1:2" x14ac:dyDescent="0.25">
      <c r="A86" s="6" t="s">
        <v>187</v>
      </c>
      <c r="B86" s="6" t="s">
        <v>88</v>
      </c>
    </row>
    <row r="87" spans="1:2" x14ac:dyDescent="0.25">
      <c r="A87" s="6" t="s">
        <v>188</v>
      </c>
      <c r="B87" s="6" t="s">
        <v>88</v>
      </c>
    </row>
    <row r="88" spans="1:2" x14ac:dyDescent="0.25">
      <c r="A88" s="6" t="s">
        <v>189</v>
      </c>
      <c r="B88" s="6" t="s">
        <v>89</v>
      </c>
    </row>
    <row r="89" spans="1:2" x14ac:dyDescent="0.25">
      <c r="A89" s="6" t="s">
        <v>190</v>
      </c>
      <c r="B89" s="6" t="s">
        <v>90</v>
      </c>
    </row>
    <row r="90" spans="1:2" x14ac:dyDescent="0.25">
      <c r="A90" s="6" t="s">
        <v>191</v>
      </c>
      <c r="B90" s="6" t="s">
        <v>91</v>
      </c>
    </row>
    <row r="91" spans="1:2" x14ac:dyDescent="0.25">
      <c r="A91" s="6" t="s">
        <v>192</v>
      </c>
      <c r="B91" s="6" t="s">
        <v>92</v>
      </c>
    </row>
    <row r="92" spans="1:2" x14ac:dyDescent="0.25">
      <c r="A92" s="6" t="s">
        <v>193</v>
      </c>
      <c r="B92" s="11" t="s">
        <v>220</v>
      </c>
    </row>
    <row r="93" spans="1:2" x14ac:dyDescent="0.25">
      <c r="A93" s="6" t="s">
        <v>194</v>
      </c>
      <c r="B93" s="6" t="s">
        <v>93</v>
      </c>
    </row>
    <row r="94" spans="1:2" x14ac:dyDescent="0.25">
      <c r="A94" s="6" t="s">
        <v>195</v>
      </c>
      <c r="B94" s="6" t="s">
        <v>94</v>
      </c>
    </row>
    <row r="95" spans="1:2" x14ac:dyDescent="0.25">
      <c r="A95" s="6" t="s">
        <v>196</v>
      </c>
      <c r="B95" s="6" t="s">
        <v>95</v>
      </c>
    </row>
    <row r="96" spans="1:2" x14ac:dyDescent="0.25">
      <c r="A96" s="6" t="s">
        <v>197</v>
      </c>
      <c r="B96" s="11" t="s">
        <v>96</v>
      </c>
    </row>
    <row r="97" spans="1:2" x14ac:dyDescent="0.25">
      <c r="A97" s="6" t="s">
        <v>198</v>
      </c>
      <c r="B97" s="6" t="s">
        <v>97</v>
      </c>
    </row>
    <row r="98" spans="1:2" x14ac:dyDescent="0.25">
      <c r="A98" s="6" t="s">
        <v>199</v>
      </c>
      <c r="B98" s="6" t="s">
        <v>97</v>
      </c>
    </row>
    <row r="99" spans="1:2" x14ac:dyDescent="0.25">
      <c r="A99" s="6" t="s">
        <v>200</v>
      </c>
      <c r="B99" s="6" t="s">
        <v>98</v>
      </c>
    </row>
    <row r="100" spans="1:2" x14ac:dyDescent="0.25">
      <c r="A100" s="182" t="s">
        <v>407</v>
      </c>
      <c r="B100" s="6" t="s">
        <v>99</v>
      </c>
    </row>
    <row r="101" spans="1:2" x14ac:dyDescent="0.25">
      <c r="A101" s="6" t="s">
        <v>201</v>
      </c>
      <c r="B101" s="6" t="s">
        <v>99</v>
      </c>
    </row>
    <row r="102" spans="1:2" x14ac:dyDescent="0.25">
      <c r="A102" s="6" t="s">
        <v>202</v>
      </c>
      <c r="B102" s="6" t="s">
        <v>99</v>
      </c>
    </row>
    <row r="103" spans="1:2" x14ac:dyDescent="0.25">
      <c r="A103" s="6" t="s">
        <v>203</v>
      </c>
      <c r="B103" s="6" t="s">
        <v>100</v>
      </c>
    </row>
    <row r="104" spans="1:2" x14ac:dyDescent="0.25">
      <c r="A104" s="6" t="s">
        <v>204</v>
      </c>
      <c r="B104" s="6" t="s">
        <v>100</v>
      </c>
    </row>
    <row r="105" spans="1:2" x14ac:dyDescent="0.25">
      <c r="A105" s="6" t="s">
        <v>205</v>
      </c>
      <c r="B105" s="6" t="s">
        <v>100</v>
      </c>
    </row>
    <row r="106" spans="1:2" x14ac:dyDescent="0.25">
      <c r="A106" s="6" t="s">
        <v>206</v>
      </c>
      <c r="B106" s="6" t="s">
        <v>101</v>
      </c>
    </row>
    <row r="107" spans="1:2" x14ac:dyDescent="0.25">
      <c r="A107" s="6" t="s">
        <v>207</v>
      </c>
      <c r="B107" s="6" t="s">
        <v>102</v>
      </c>
    </row>
    <row r="108" spans="1:2" x14ac:dyDescent="0.25">
      <c r="A108" s="6" t="s">
        <v>208</v>
      </c>
      <c r="B108" s="6" t="s">
        <v>102</v>
      </c>
    </row>
    <row r="109" spans="1:2" x14ac:dyDescent="0.25">
      <c r="A109" s="6" t="s">
        <v>209</v>
      </c>
      <c r="B109" s="6" t="s">
        <v>103</v>
      </c>
    </row>
    <row r="110" spans="1:2" x14ac:dyDescent="0.25">
      <c r="A110" s="6" t="s">
        <v>210</v>
      </c>
      <c r="B110" s="6" t="s">
        <v>104</v>
      </c>
    </row>
    <row r="111" spans="1:2" x14ac:dyDescent="0.25">
      <c r="A111" s="6" t="s">
        <v>211</v>
      </c>
      <c r="B111" s="6" t="s">
        <v>104</v>
      </c>
    </row>
    <row r="112" spans="1:2" x14ac:dyDescent="0.25">
      <c r="A112" s="6" t="s">
        <v>212</v>
      </c>
      <c r="B112" s="6" t="s">
        <v>105</v>
      </c>
    </row>
    <row r="113" spans="1:2" x14ac:dyDescent="0.25">
      <c r="A113" s="6" t="s">
        <v>213</v>
      </c>
      <c r="B113" s="6" t="s">
        <v>105</v>
      </c>
    </row>
    <row r="114" spans="1:2" x14ac:dyDescent="0.25">
      <c r="A114" s="6" t="s">
        <v>214</v>
      </c>
      <c r="B114" s="6" t="s">
        <v>106</v>
      </c>
    </row>
    <row r="115" spans="1:2" x14ac:dyDescent="0.25">
      <c r="A115" s="6" t="s">
        <v>215</v>
      </c>
      <c r="B115" s="6" t="s">
        <v>106</v>
      </c>
    </row>
    <row r="116" spans="1:2" x14ac:dyDescent="0.25">
      <c r="A116" s="9" t="s">
        <v>221</v>
      </c>
    </row>
    <row r="117" spans="1:2" x14ac:dyDescent="0.25">
      <c r="A117" s="9"/>
    </row>
    <row r="118" spans="1:2" x14ac:dyDescent="0.25">
      <c r="A118" s="9"/>
    </row>
    <row r="119" spans="1:2" x14ac:dyDescent="0.25">
      <c r="A119" s="9"/>
    </row>
    <row r="120" spans="1:2" x14ac:dyDescent="0.25">
      <c r="A120" s="9"/>
    </row>
    <row r="121" spans="1:2" x14ac:dyDescent="0.25">
      <c r="A121" s="9"/>
    </row>
    <row r="122" spans="1:2" x14ac:dyDescent="0.25">
      <c r="A122" s="9"/>
    </row>
    <row r="123" spans="1:2" x14ac:dyDescent="0.25">
      <c r="A123" s="9"/>
    </row>
    <row r="124" spans="1:2" x14ac:dyDescent="0.25">
      <c r="A124" s="9"/>
    </row>
    <row r="125" spans="1:2" x14ac:dyDescent="0.25">
      <c r="A125" s="9"/>
    </row>
    <row r="126" spans="1:2" x14ac:dyDescent="0.25">
      <c r="A126" s="9"/>
    </row>
  </sheetData>
  <sheetProtection password="89C2" sheet="1" objects="1" scenarios="1" selectLockedCells="1" selectUnlockedCells="1"/>
  <autoFilter ref="A1:B154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L86"/>
  <sheetViews>
    <sheetView topLeftCell="A38" workbookViewId="0">
      <selection activeCell="A67" sqref="A67:XFD67"/>
    </sheetView>
  </sheetViews>
  <sheetFormatPr defaultColWidth="9.1640625" defaultRowHeight="14.25" x14ac:dyDescent="0.2"/>
  <cols>
    <col min="1" max="1" width="36.1640625" style="10" bestFit="1" customWidth="1"/>
    <col min="2" max="2" width="10.1640625" style="12" customWidth="1"/>
    <col min="3" max="3" width="46.83203125" style="10" bestFit="1" customWidth="1"/>
    <col min="4" max="4" width="38.33203125" style="10" bestFit="1" customWidth="1"/>
    <col min="5" max="5" width="34.1640625" style="10" bestFit="1" customWidth="1"/>
    <col min="6" max="6" width="39.5" style="10" bestFit="1" customWidth="1"/>
    <col min="7" max="7" width="33.5" style="10" bestFit="1" customWidth="1"/>
    <col min="8" max="8" width="38.5" style="10" bestFit="1" customWidth="1"/>
    <col min="9" max="9" width="40" style="10" bestFit="1" customWidth="1"/>
    <col min="10" max="10" width="33" style="10" bestFit="1" customWidth="1"/>
    <col min="11" max="11" width="32" style="10" bestFit="1" customWidth="1"/>
    <col min="12" max="16384" width="9.1640625" style="10"/>
  </cols>
  <sheetData>
    <row r="1" spans="1:11" s="12" customFormat="1" ht="15.75" thickBot="1" x14ac:dyDescent="0.3">
      <c r="A1" s="13" t="s">
        <v>218</v>
      </c>
      <c r="B1" s="14" t="s">
        <v>221</v>
      </c>
      <c r="C1" s="14" t="s">
        <v>222</v>
      </c>
      <c r="D1" s="14" t="s">
        <v>223</v>
      </c>
      <c r="E1" s="14" t="s">
        <v>224</v>
      </c>
      <c r="F1" s="14" t="s">
        <v>225</v>
      </c>
      <c r="G1" s="14" t="s">
        <v>226</v>
      </c>
      <c r="H1" s="14" t="s">
        <v>227</v>
      </c>
      <c r="I1" s="14" t="s">
        <v>228</v>
      </c>
      <c r="J1" s="14" t="s">
        <v>229</v>
      </c>
      <c r="K1" s="14" t="s">
        <v>230</v>
      </c>
    </row>
    <row r="2" spans="1:11" x14ac:dyDescent="0.2">
      <c r="A2" s="6" t="s">
        <v>36</v>
      </c>
      <c r="B2" s="12" t="s">
        <v>221</v>
      </c>
      <c r="C2" s="6" t="s">
        <v>107</v>
      </c>
      <c r="D2" s="6" t="s">
        <v>108</v>
      </c>
      <c r="E2" s="6" t="s">
        <v>108</v>
      </c>
      <c r="F2" s="6" t="s">
        <v>108</v>
      </c>
      <c r="G2" s="6" t="s">
        <v>108</v>
      </c>
      <c r="H2" s="6" t="s">
        <v>108</v>
      </c>
      <c r="I2" s="6" t="s">
        <v>108</v>
      </c>
      <c r="J2" s="6" t="s">
        <v>108</v>
      </c>
      <c r="K2" s="6" t="s">
        <v>108</v>
      </c>
    </row>
    <row r="3" spans="1:11" x14ac:dyDescent="0.2">
      <c r="A3" s="6" t="s">
        <v>37</v>
      </c>
      <c r="B3" s="12" t="s">
        <v>221</v>
      </c>
      <c r="C3" s="6" t="s">
        <v>109</v>
      </c>
      <c r="D3" s="6" t="s">
        <v>108</v>
      </c>
      <c r="E3" s="6" t="s">
        <v>108</v>
      </c>
      <c r="F3" s="6" t="s">
        <v>108</v>
      </c>
      <c r="G3" s="6" t="s">
        <v>108</v>
      </c>
      <c r="H3" s="6" t="s">
        <v>108</v>
      </c>
      <c r="I3" s="6" t="s">
        <v>108</v>
      </c>
      <c r="J3" s="6" t="s">
        <v>108</v>
      </c>
      <c r="K3" s="6" t="s">
        <v>108</v>
      </c>
    </row>
    <row r="4" spans="1:11" x14ac:dyDescent="0.2">
      <c r="A4" s="6" t="s">
        <v>38</v>
      </c>
      <c r="B4" s="12" t="s">
        <v>221</v>
      </c>
      <c r="C4" s="6" t="s">
        <v>110</v>
      </c>
      <c r="D4" s="6" t="s">
        <v>108</v>
      </c>
      <c r="E4" s="6" t="s">
        <v>108</v>
      </c>
      <c r="F4" s="6" t="s">
        <v>108</v>
      </c>
      <c r="G4" s="6" t="s">
        <v>108</v>
      </c>
      <c r="H4" s="6" t="s">
        <v>108</v>
      </c>
      <c r="I4" s="6" t="s">
        <v>108</v>
      </c>
      <c r="J4" s="6" t="s">
        <v>108</v>
      </c>
      <c r="K4" s="6" t="s">
        <v>108</v>
      </c>
    </row>
    <row r="5" spans="1:11" x14ac:dyDescent="0.2">
      <c r="A5" s="6" t="s">
        <v>39</v>
      </c>
      <c r="B5" s="12" t="s">
        <v>221</v>
      </c>
      <c r="C5" s="6" t="s">
        <v>111</v>
      </c>
      <c r="D5" s="6" t="s">
        <v>108</v>
      </c>
      <c r="E5" s="6" t="s">
        <v>108</v>
      </c>
      <c r="F5" s="6" t="s">
        <v>108</v>
      </c>
      <c r="G5" s="6" t="s">
        <v>108</v>
      </c>
      <c r="H5" s="6" t="s">
        <v>108</v>
      </c>
      <c r="I5" s="6" t="s">
        <v>108</v>
      </c>
      <c r="J5" s="6" t="s">
        <v>108</v>
      </c>
      <c r="K5" s="6" t="s">
        <v>108</v>
      </c>
    </row>
    <row r="6" spans="1:11" x14ac:dyDescent="0.2">
      <c r="A6" s="6" t="s">
        <v>40</v>
      </c>
      <c r="B6" s="12" t="s">
        <v>221</v>
      </c>
      <c r="C6" s="6" t="s">
        <v>112</v>
      </c>
      <c r="D6" s="6" t="s">
        <v>108</v>
      </c>
      <c r="E6" s="6" t="s">
        <v>108</v>
      </c>
      <c r="F6" s="6" t="s">
        <v>108</v>
      </c>
      <c r="G6" s="6" t="s">
        <v>108</v>
      </c>
      <c r="H6" s="6" t="s">
        <v>108</v>
      </c>
      <c r="I6" s="6" t="s">
        <v>108</v>
      </c>
      <c r="J6" s="6" t="s">
        <v>108</v>
      </c>
      <c r="K6" s="6" t="s">
        <v>108</v>
      </c>
    </row>
    <row r="7" spans="1:11" x14ac:dyDescent="0.2">
      <c r="A7" s="6" t="s">
        <v>41</v>
      </c>
      <c r="B7" s="12" t="s">
        <v>221</v>
      </c>
      <c r="C7" s="6" t="s">
        <v>113</v>
      </c>
      <c r="D7" s="6" t="s">
        <v>108</v>
      </c>
      <c r="E7" s="6" t="s">
        <v>108</v>
      </c>
      <c r="F7" s="6" t="s">
        <v>108</v>
      </c>
      <c r="G7" s="6" t="s">
        <v>108</v>
      </c>
      <c r="H7" s="6" t="s">
        <v>108</v>
      </c>
      <c r="I7" s="6" t="s">
        <v>108</v>
      </c>
      <c r="J7" s="6" t="s">
        <v>108</v>
      </c>
      <c r="K7" s="6" t="s">
        <v>108</v>
      </c>
    </row>
    <row r="8" spans="1:11" x14ac:dyDescent="0.2">
      <c r="A8" s="6" t="s">
        <v>42</v>
      </c>
      <c r="B8" s="12" t="s">
        <v>221</v>
      </c>
      <c r="C8" s="6" t="s">
        <v>114</v>
      </c>
      <c r="D8" s="6" t="s">
        <v>115</v>
      </c>
      <c r="E8" s="6" t="s">
        <v>108</v>
      </c>
      <c r="F8" s="6" t="s">
        <v>108</v>
      </c>
      <c r="G8" s="6" t="s">
        <v>108</v>
      </c>
      <c r="H8" s="6" t="s">
        <v>108</v>
      </c>
      <c r="I8" s="6" t="s">
        <v>108</v>
      </c>
      <c r="J8" s="6" t="s">
        <v>108</v>
      </c>
      <c r="K8" s="6" t="s">
        <v>108</v>
      </c>
    </row>
    <row r="9" spans="1:11" x14ac:dyDescent="0.2">
      <c r="A9" s="6" t="s">
        <v>43</v>
      </c>
      <c r="B9" s="12" t="s">
        <v>221</v>
      </c>
      <c r="C9" s="6" t="s">
        <v>116</v>
      </c>
      <c r="D9" s="6" t="s">
        <v>108</v>
      </c>
      <c r="E9" s="6" t="s">
        <v>108</v>
      </c>
      <c r="F9" s="6" t="s">
        <v>108</v>
      </c>
      <c r="G9" s="6" t="s">
        <v>108</v>
      </c>
      <c r="H9" s="6" t="s">
        <v>108</v>
      </c>
      <c r="I9" s="6" t="s">
        <v>108</v>
      </c>
      <c r="J9" s="6" t="s">
        <v>108</v>
      </c>
      <c r="K9" s="6" t="s">
        <v>108</v>
      </c>
    </row>
    <row r="10" spans="1:11" x14ac:dyDescent="0.2">
      <c r="A10" s="6" t="s">
        <v>44</v>
      </c>
      <c r="B10" s="12" t="s">
        <v>221</v>
      </c>
      <c r="C10" s="6" t="s">
        <v>117</v>
      </c>
      <c r="D10" s="6" t="s">
        <v>108</v>
      </c>
      <c r="E10" s="6" t="s">
        <v>108</v>
      </c>
      <c r="F10" s="6" t="s">
        <v>108</v>
      </c>
      <c r="G10" s="6" t="s">
        <v>108</v>
      </c>
      <c r="H10" s="6" t="s">
        <v>108</v>
      </c>
      <c r="I10" s="6" t="s">
        <v>108</v>
      </c>
      <c r="J10" s="6" t="s">
        <v>108</v>
      </c>
      <c r="K10" s="6" t="s">
        <v>108</v>
      </c>
    </row>
    <row r="11" spans="1:11" x14ac:dyDescent="0.2">
      <c r="A11" s="6" t="s">
        <v>45</v>
      </c>
      <c r="B11" s="12" t="s">
        <v>221</v>
      </c>
      <c r="C11" s="6" t="s">
        <v>118</v>
      </c>
      <c r="D11" s="6" t="s">
        <v>119</v>
      </c>
      <c r="E11" s="6" t="s">
        <v>120</v>
      </c>
      <c r="F11" s="6" t="s">
        <v>108</v>
      </c>
      <c r="G11" s="6" t="s">
        <v>108</v>
      </c>
      <c r="H11" s="6" t="s">
        <v>108</v>
      </c>
      <c r="I11" s="6" t="s">
        <v>108</v>
      </c>
      <c r="J11" s="6" t="s">
        <v>108</v>
      </c>
      <c r="K11" s="6" t="s">
        <v>108</v>
      </c>
    </row>
    <row r="12" spans="1:11" x14ac:dyDescent="0.2">
      <c r="A12" s="6" t="s">
        <v>46</v>
      </c>
      <c r="B12" s="12" t="s">
        <v>221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2">
      <c r="A13" s="6" t="s">
        <v>47</v>
      </c>
      <c r="B13" s="12" t="s">
        <v>221</v>
      </c>
      <c r="C13" s="6" t="s">
        <v>121</v>
      </c>
      <c r="D13" s="6" t="s">
        <v>122</v>
      </c>
      <c r="E13" s="6" t="s">
        <v>123</v>
      </c>
      <c r="F13" s="6" t="s">
        <v>108</v>
      </c>
      <c r="G13" s="6" t="s">
        <v>108</v>
      </c>
      <c r="H13" s="6" t="s">
        <v>108</v>
      </c>
      <c r="I13" s="6" t="s">
        <v>108</v>
      </c>
      <c r="J13" s="6" t="s">
        <v>108</v>
      </c>
      <c r="K13" s="6" t="s">
        <v>108</v>
      </c>
    </row>
    <row r="14" spans="1:11" x14ac:dyDescent="0.2">
      <c r="A14" s="6" t="s">
        <v>48</v>
      </c>
      <c r="B14" s="12" t="s">
        <v>221</v>
      </c>
      <c r="C14" s="6" t="s">
        <v>124</v>
      </c>
      <c r="D14" s="6" t="s">
        <v>108</v>
      </c>
      <c r="E14" s="6" t="s">
        <v>108</v>
      </c>
      <c r="F14" s="6" t="s">
        <v>108</v>
      </c>
      <c r="G14" s="6" t="s">
        <v>108</v>
      </c>
      <c r="H14" s="6" t="s">
        <v>108</v>
      </c>
      <c r="I14" s="6" t="s">
        <v>108</v>
      </c>
      <c r="J14" s="6" t="s">
        <v>108</v>
      </c>
      <c r="K14" s="6" t="s">
        <v>108</v>
      </c>
    </row>
    <row r="15" spans="1:11" x14ac:dyDescent="0.2">
      <c r="A15" s="6" t="s">
        <v>49</v>
      </c>
      <c r="B15" s="12" t="s">
        <v>221</v>
      </c>
      <c r="C15" s="6" t="s">
        <v>125</v>
      </c>
      <c r="D15" s="6" t="s">
        <v>108</v>
      </c>
      <c r="E15" s="6" t="s">
        <v>108</v>
      </c>
      <c r="F15" s="6" t="s">
        <v>108</v>
      </c>
      <c r="G15" s="6" t="s">
        <v>108</v>
      </c>
      <c r="H15" s="6" t="s">
        <v>108</v>
      </c>
      <c r="I15" s="6" t="s">
        <v>108</v>
      </c>
      <c r="J15" s="6" t="s">
        <v>108</v>
      </c>
      <c r="K15" s="6" t="s">
        <v>108</v>
      </c>
    </row>
    <row r="16" spans="1:11" x14ac:dyDescent="0.2">
      <c r="A16" s="6" t="s">
        <v>50</v>
      </c>
      <c r="B16" s="12" t="s">
        <v>221</v>
      </c>
      <c r="C16" s="6" t="s">
        <v>126</v>
      </c>
      <c r="D16" s="6" t="s">
        <v>108</v>
      </c>
      <c r="E16" s="6" t="s">
        <v>108</v>
      </c>
      <c r="F16" s="6" t="s">
        <v>108</v>
      </c>
      <c r="G16" s="6" t="s">
        <v>108</v>
      </c>
      <c r="H16" s="6" t="s">
        <v>108</v>
      </c>
      <c r="I16" s="6" t="s">
        <v>108</v>
      </c>
      <c r="J16" s="6" t="s">
        <v>108</v>
      </c>
      <c r="K16" s="6" t="s">
        <v>108</v>
      </c>
    </row>
    <row r="17" spans="1:11" x14ac:dyDescent="0.2">
      <c r="A17" s="6" t="s">
        <v>51</v>
      </c>
      <c r="B17" s="12" t="s">
        <v>221</v>
      </c>
      <c r="C17" s="6" t="s">
        <v>127</v>
      </c>
      <c r="D17" s="6" t="s">
        <v>108</v>
      </c>
      <c r="E17" s="6" t="s">
        <v>108</v>
      </c>
      <c r="F17" s="6" t="s">
        <v>108</v>
      </c>
      <c r="G17" s="6" t="s">
        <v>108</v>
      </c>
      <c r="H17" s="6" t="s">
        <v>108</v>
      </c>
      <c r="I17" s="6" t="s">
        <v>108</v>
      </c>
      <c r="J17" s="6" t="s">
        <v>108</v>
      </c>
      <c r="K17" s="6" t="s">
        <v>108</v>
      </c>
    </row>
    <row r="18" spans="1:11" x14ac:dyDescent="0.2">
      <c r="A18" s="6" t="s">
        <v>52</v>
      </c>
      <c r="B18" s="12" t="s">
        <v>221</v>
      </c>
      <c r="C18" s="6" t="s">
        <v>128</v>
      </c>
      <c r="D18" s="6" t="s">
        <v>129</v>
      </c>
      <c r="E18" s="6" t="s">
        <v>108</v>
      </c>
      <c r="F18" s="6" t="s">
        <v>108</v>
      </c>
      <c r="G18" s="6" t="s">
        <v>108</v>
      </c>
      <c r="H18" s="6" t="s">
        <v>108</v>
      </c>
      <c r="I18" s="6" t="s">
        <v>108</v>
      </c>
      <c r="J18" s="6" t="s">
        <v>108</v>
      </c>
      <c r="K18" s="6" t="s">
        <v>108</v>
      </c>
    </row>
    <row r="19" spans="1:11" x14ac:dyDescent="0.2">
      <c r="A19" s="6" t="s">
        <v>53</v>
      </c>
      <c r="B19" s="12" t="s">
        <v>221</v>
      </c>
      <c r="C19" s="6" t="s">
        <v>130</v>
      </c>
      <c r="D19" s="6" t="s">
        <v>108</v>
      </c>
      <c r="E19" s="6" t="s">
        <v>108</v>
      </c>
      <c r="F19" s="6" t="s">
        <v>108</v>
      </c>
      <c r="G19" s="6" t="s">
        <v>108</v>
      </c>
      <c r="H19" s="6" t="s">
        <v>108</v>
      </c>
      <c r="I19" s="6" t="s">
        <v>108</v>
      </c>
      <c r="J19" s="6" t="s">
        <v>108</v>
      </c>
      <c r="K19" s="6" t="s">
        <v>108</v>
      </c>
    </row>
    <row r="20" spans="1:11" x14ac:dyDescent="0.2">
      <c r="A20" s="6" t="s">
        <v>54</v>
      </c>
      <c r="B20" s="12" t="s">
        <v>221</v>
      </c>
      <c r="C20" s="6" t="s">
        <v>131</v>
      </c>
      <c r="D20" s="6" t="s">
        <v>108</v>
      </c>
      <c r="E20" s="6" t="s">
        <v>108</v>
      </c>
      <c r="F20" s="6" t="s">
        <v>108</v>
      </c>
      <c r="G20" s="6" t="s">
        <v>108</v>
      </c>
      <c r="H20" s="6" t="s">
        <v>108</v>
      </c>
      <c r="I20" s="6" t="s">
        <v>108</v>
      </c>
      <c r="J20" s="6" t="s">
        <v>108</v>
      </c>
      <c r="K20" s="6" t="s">
        <v>108</v>
      </c>
    </row>
    <row r="21" spans="1:11" x14ac:dyDescent="0.2">
      <c r="A21" s="6" t="s">
        <v>55</v>
      </c>
      <c r="B21" s="12" t="s">
        <v>221</v>
      </c>
      <c r="C21" s="6" t="s">
        <v>132</v>
      </c>
      <c r="D21" s="6" t="s">
        <v>133</v>
      </c>
      <c r="E21" s="6" t="s">
        <v>108</v>
      </c>
      <c r="F21" s="6" t="s">
        <v>108</v>
      </c>
      <c r="G21" s="6" t="s">
        <v>108</v>
      </c>
      <c r="H21" s="6" t="s">
        <v>108</v>
      </c>
      <c r="I21" s="6" t="s">
        <v>108</v>
      </c>
      <c r="J21" s="6" t="s">
        <v>108</v>
      </c>
      <c r="K21" s="6" t="s">
        <v>108</v>
      </c>
    </row>
    <row r="22" spans="1:11" x14ac:dyDescent="0.2">
      <c r="A22" s="6" t="s">
        <v>56</v>
      </c>
      <c r="B22" s="12" t="s">
        <v>221</v>
      </c>
      <c r="C22" s="6" t="s">
        <v>134</v>
      </c>
      <c r="D22" s="6" t="s">
        <v>108</v>
      </c>
      <c r="E22" s="6" t="s">
        <v>108</v>
      </c>
      <c r="F22" s="6" t="s">
        <v>108</v>
      </c>
      <c r="G22" s="6" t="s">
        <v>108</v>
      </c>
      <c r="H22" s="6" t="s">
        <v>108</v>
      </c>
      <c r="I22" s="6" t="s">
        <v>108</v>
      </c>
      <c r="J22" s="6" t="s">
        <v>108</v>
      </c>
      <c r="K22" s="6" t="s">
        <v>108</v>
      </c>
    </row>
    <row r="23" spans="1:11" x14ac:dyDescent="0.2">
      <c r="A23" s="6" t="s">
        <v>57</v>
      </c>
      <c r="B23" s="12" t="s">
        <v>221</v>
      </c>
      <c r="C23" s="6" t="s">
        <v>135</v>
      </c>
      <c r="D23" s="6" t="s">
        <v>108</v>
      </c>
      <c r="E23" s="6" t="s">
        <v>108</v>
      </c>
      <c r="F23" s="6" t="s">
        <v>108</v>
      </c>
      <c r="G23" s="6" t="s">
        <v>108</v>
      </c>
      <c r="H23" s="6" t="s">
        <v>108</v>
      </c>
      <c r="I23" s="6" t="s">
        <v>108</v>
      </c>
      <c r="J23" s="6" t="s">
        <v>108</v>
      </c>
      <c r="K23" s="6" t="s">
        <v>108</v>
      </c>
    </row>
    <row r="24" spans="1:11" x14ac:dyDescent="0.2">
      <c r="A24" s="6" t="s">
        <v>58</v>
      </c>
      <c r="B24" s="12" t="s">
        <v>221</v>
      </c>
      <c r="C24" s="6" t="s">
        <v>136</v>
      </c>
      <c r="D24" s="6" t="s">
        <v>137</v>
      </c>
      <c r="E24" s="6" t="s">
        <v>138</v>
      </c>
      <c r="F24" s="6" t="s">
        <v>108</v>
      </c>
      <c r="G24" s="6" t="s">
        <v>108</v>
      </c>
      <c r="H24" s="6" t="s">
        <v>108</v>
      </c>
      <c r="I24" s="6" t="s">
        <v>108</v>
      </c>
      <c r="J24" s="6" t="s">
        <v>108</v>
      </c>
      <c r="K24" s="6" t="s">
        <v>108</v>
      </c>
    </row>
    <row r="25" spans="1:11" x14ac:dyDescent="0.2">
      <c r="A25" s="6" t="s">
        <v>59</v>
      </c>
      <c r="B25" s="12" t="s">
        <v>221</v>
      </c>
      <c r="C25" s="6" t="s">
        <v>139</v>
      </c>
      <c r="D25" s="6" t="s">
        <v>108</v>
      </c>
      <c r="E25" s="6" t="s">
        <v>108</v>
      </c>
      <c r="F25" s="6" t="s">
        <v>108</v>
      </c>
      <c r="G25" s="6" t="s">
        <v>108</v>
      </c>
      <c r="H25" s="6" t="s">
        <v>108</v>
      </c>
      <c r="I25" s="6" t="s">
        <v>108</v>
      </c>
      <c r="J25" s="6" t="s">
        <v>108</v>
      </c>
      <c r="K25" s="6" t="s">
        <v>108</v>
      </c>
    </row>
    <row r="26" spans="1:11" x14ac:dyDescent="0.2">
      <c r="A26" s="6" t="s">
        <v>60</v>
      </c>
      <c r="B26" s="12" t="s">
        <v>221</v>
      </c>
      <c r="C26" s="6" t="s">
        <v>140</v>
      </c>
      <c r="D26" s="6" t="s">
        <v>108</v>
      </c>
      <c r="E26" s="6" t="s">
        <v>108</v>
      </c>
      <c r="F26" s="6" t="s">
        <v>108</v>
      </c>
      <c r="G26" s="6" t="s">
        <v>108</v>
      </c>
      <c r="H26" s="6" t="s">
        <v>108</v>
      </c>
      <c r="I26" s="6" t="s">
        <v>108</v>
      </c>
      <c r="J26" s="6" t="s">
        <v>108</v>
      </c>
      <c r="K26" s="6" t="s">
        <v>108</v>
      </c>
    </row>
    <row r="27" spans="1:11" x14ac:dyDescent="0.2">
      <c r="A27" s="6" t="s">
        <v>61</v>
      </c>
      <c r="B27" s="12" t="s">
        <v>221</v>
      </c>
      <c r="C27" s="6" t="s">
        <v>141</v>
      </c>
      <c r="D27" s="6" t="s">
        <v>108</v>
      </c>
      <c r="E27" s="6" t="s">
        <v>108</v>
      </c>
      <c r="F27" s="6" t="s">
        <v>108</v>
      </c>
      <c r="G27" s="6" t="s">
        <v>108</v>
      </c>
      <c r="H27" s="6" t="s">
        <v>108</v>
      </c>
      <c r="I27" s="6" t="s">
        <v>108</v>
      </c>
      <c r="J27" s="6" t="s">
        <v>108</v>
      </c>
      <c r="K27" s="6" t="s">
        <v>108</v>
      </c>
    </row>
    <row r="28" spans="1:11" x14ac:dyDescent="0.2">
      <c r="A28" s="6" t="s">
        <v>62</v>
      </c>
      <c r="B28" s="12" t="s">
        <v>221</v>
      </c>
      <c r="C28" s="6" t="s">
        <v>142</v>
      </c>
      <c r="D28" s="6" t="s">
        <v>143</v>
      </c>
      <c r="E28" s="6" t="s">
        <v>144</v>
      </c>
      <c r="F28" s="6" t="s">
        <v>145</v>
      </c>
      <c r="G28" s="6" t="s">
        <v>146</v>
      </c>
      <c r="H28" s="6" t="s">
        <v>147</v>
      </c>
      <c r="I28" s="6" t="s">
        <v>148</v>
      </c>
      <c r="J28" s="6" t="s">
        <v>216</v>
      </c>
      <c r="K28" s="6" t="s">
        <v>217</v>
      </c>
    </row>
    <row r="29" spans="1:11" x14ac:dyDescent="0.2">
      <c r="A29" s="6" t="s">
        <v>63</v>
      </c>
      <c r="B29" s="12" t="s">
        <v>221</v>
      </c>
      <c r="C29" s="6" t="s">
        <v>149</v>
      </c>
      <c r="D29" s="6" t="s">
        <v>150</v>
      </c>
      <c r="E29" s="6" t="s">
        <v>151</v>
      </c>
      <c r="F29" s="6" t="s">
        <v>152</v>
      </c>
      <c r="G29" s="6" t="s">
        <v>108</v>
      </c>
      <c r="H29" s="6" t="s">
        <v>108</v>
      </c>
      <c r="I29" s="6" t="s">
        <v>108</v>
      </c>
      <c r="J29" s="6" t="s">
        <v>108</v>
      </c>
      <c r="K29" s="6" t="s">
        <v>108</v>
      </c>
    </row>
    <row r="30" spans="1:11" x14ac:dyDescent="0.2">
      <c r="A30" s="6" t="s">
        <v>64</v>
      </c>
      <c r="B30" s="12" t="s">
        <v>221</v>
      </c>
      <c r="C30" s="6" t="s">
        <v>153</v>
      </c>
      <c r="D30" s="6" t="s">
        <v>108</v>
      </c>
      <c r="E30" s="6" t="s">
        <v>108</v>
      </c>
      <c r="F30" s="6" t="s">
        <v>108</v>
      </c>
      <c r="G30" s="6" t="s">
        <v>108</v>
      </c>
      <c r="H30" s="6" t="s">
        <v>108</v>
      </c>
      <c r="I30" s="6" t="s">
        <v>108</v>
      </c>
      <c r="J30" s="6" t="s">
        <v>108</v>
      </c>
      <c r="K30" s="6" t="s">
        <v>108</v>
      </c>
    </row>
    <row r="31" spans="1:11" x14ac:dyDescent="0.2">
      <c r="A31" s="6" t="s">
        <v>65</v>
      </c>
      <c r="B31" s="12" t="s">
        <v>221</v>
      </c>
      <c r="C31" s="6" t="s">
        <v>154</v>
      </c>
      <c r="D31" s="6" t="s">
        <v>108</v>
      </c>
      <c r="E31" s="6" t="s">
        <v>108</v>
      </c>
      <c r="F31" s="6" t="s">
        <v>108</v>
      </c>
      <c r="G31" s="6" t="s">
        <v>108</v>
      </c>
      <c r="H31" s="6" t="s">
        <v>108</v>
      </c>
      <c r="I31" s="6" t="s">
        <v>108</v>
      </c>
      <c r="J31" s="6" t="s">
        <v>108</v>
      </c>
      <c r="K31" s="6" t="s">
        <v>108</v>
      </c>
    </row>
    <row r="32" spans="1:11" x14ac:dyDescent="0.2">
      <c r="A32" s="6" t="s">
        <v>66</v>
      </c>
      <c r="B32" s="12" t="s">
        <v>221</v>
      </c>
      <c r="C32" s="6" t="s">
        <v>155</v>
      </c>
      <c r="D32" s="6" t="s">
        <v>108</v>
      </c>
      <c r="E32" s="6" t="s">
        <v>108</v>
      </c>
      <c r="F32" s="6" t="s">
        <v>108</v>
      </c>
      <c r="G32" s="6" t="s">
        <v>108</v>
      </c>
      <c r="H32" s="6" t="s">
        <v>108</v>
      </c>
      <c r="I32" s="6" t="s">
        <v>108</v>
      </c>
      <c r="J32" s="6" t="s">
        <v>108</v>
      </c>
      <c r="K32" s="6" t="s">
        <v>108</v>
      </c>
    </row>
    <row r="33" spans="1:11" x14ac:dyDescent="0.2">
      <c r="A33" s="6" t="s">
        <v>67</v>
      </c>
      <c r="B33" s="12" t="s">
        <v>221</v>
      </c>
      <c r="C33" s="6" t="s">
        <v>156</v>
      </c>
      <c r="D33" s="6" t="s">
        <v>108</v>
      </c>
      <c r="E33" s="6" t="s">
        <v>108</v>
      </c>
      <c r="F33" s="6" t="s">
        <v>108</v>
      </c>
      <c r="G33" s="6" t="s">
        <v>108</v>
      </c>
      <c r="H33" s="6" t="s">
        <v>108</v>
      </c>
      <c r="I33" s="6" t="s">
        <v>108</v>
      </c>
      <c r="J33" s="6" t="s">
        <v>108</v>
      </c>
      <c r="K33" s="6" t="s">
        <v>108</v>
      </c>
    </row>
    <row r="34" spans="1:11" x14ac:dyDescent="0.2">
      <c r="A34" s="6" t="s">
        <v>68</v>
      </c>
      <c r="B34" s="12" t="s">
        <v>221</v>
      </c>
      <c r="C34" s="6" t="s">
        <v>157</v>
      </c>
      <c r="D34" s="6" t="s">
        <v>108</v>
      </c>
      <c r="E34" s="6" t="s">
        <v>108</v>
      </c>
      <c r="F34" s="6" t="s">
        <v>108</v>
      </c>
      <c r="G34" s="6" t="s">
        <v>108</v>
      </c>
      <c r="H34" s="6" t="s">
        <v>108</v>
      </c>
      <c r="I34" s="6" t="s">
        <v>108</v>
      </c>
      <c r="J34" s="6" t="s">
        <v>108</v>
      </c>
      <c r="K34" s="6" t="s">
        <v>108</v>
      </c>
    </row>
    <row r="35" spans="1:11" x14ac:dyDescent="0.2">
      <c r="A35" s="6" t="s">
        <v>69</v>
      </c>
      <c r="B35" s="12" t="s">
        <v>221</v>
      </c>
      <c r="C35" s="6" t="s">
        <v>158</v>
      </c>
      <c r="D35" s="6" t="s">
        <v>108</v>
      </c>
      <c r="E35" s="6" t="s">
        <v>108</v>
      </c>
      <c r="F35" s="6" t="s">
        <v>108</v>
      </c>
      <c r="G35" s="6" t="s">
        <v>108</v>
      </c>
      <c r="H35" s="6" t="s">
        <v>108</v>
      </c>
      <c r="I35" s="6" t="s">
        <v>108</v>
      </c>
      <c r="J35" s="6" t="s">
        <v>108</v>
      </c>
      <c r="K35" s="6" t="s">
        <v>108</v>
      </c>
    </row>
    <row r="36" spans="1:11" x14ac:dyDescent="0.2">
      <c r="A36" s="6" t="s">
        <v>70</v>
      </c>
      <c r="B36" s="12" t="s">
        <v>221</v>
      </c>
      <c r="C36" s="6" t="s">
        <v>159</v>
      </c>
      <c r="D36" s="6" t="s">
        <v>108</v>
      </c>
      <c r="E36" s="6" t="s">
        <v>108</v>
      </c>
      <c r="F36" s="6" t="s">
        <v>108</v>
      </c>
      <c r="G36" s="6" t="s">
        <v>108</v>
      </c>
      <c r="H36" s="6" t="s">
        <v>108</v>
      </c>
      <c r="I36" s="6" t="s">
        <v>108</v>
      </c>
      <c r="J36" s="6" t="s">
        <v>108</v>
      </c>
      <c r="K36" s="6" t="s">
        <v>108</v>
      </c>
    </row>
    <row r="37" spans="1:11" x14ac:dyDescent="0.2">
      <c r="A37" s="6" t="s">
        <v>71</v>
      </c>
      <c r="B37" s="12" t="s">
        <v>221</v>
      </c>
      <c r="C37" s="6" t="s">
        <v>160</v>
      </c>
      <c r="D37" s="6" t="s">
        <v>108</v>
      </c>
      <c r="E37" s="6" t="s">
        <v>108</v>
      </c>
      <c r="F37" s="6" t="s">
        <v>108</v>
      </c>
      <c r="G37" s="6" t="s">
        <v>108</v>
      </c>
      <c r="H37" s="6" t="s">
        <v>108</v>
      </c>
      <c r="I37" s="6" t="s">
        <v>108</v>
      </c>
      <c r="J37" s="6" t="s">
        <v>108</v>
      </c>
      <c r="K37" s="6" t="s">
        <v>108</v>
      </c>
    </row>
    <row r="38" spans="1:11" x14ac:dyDescent="0.2">
      <c r="A38" s="6" t="s">
        <v>72</v>
      </c>
      <c r="B38" s="12" t="s">
        <v>221</v>
      </c>
      <c r="C38" s="6" t="s">
        <v>161</v>
      </c>
      <c r="D38" s="6" t="s">
        <v>162</v>
      </c>
      <c r="E38" s="6"/>
      <c r="F38" s="6" t="s">
        <v>108</v>
      </c>
      <c r="G38" s="6" t="s">
        <v>108</v>
      </c>
      <c r="H38" s="6" t="s">
        <v>108</v>
      </c>
      <c r="I38" s="6" t="s">
        <v>108</v>
      </c>
      <c r="J38" s="6" t="s">
        <v>108</v>
      </c>
      <c r="K38" s="6" t="s">
        <v>108</v>
      </c>
    </row>
    <row r="39" spans="1:11" x14ac:dyDescent="0.2">
      <c r="A39" s="6" t="s">
        <v>73</v>
      </c>
      <c r="B39" s="12" t="s">
        <v>221</v>
      </c>
      <c r="C39" s="6" t="s">
        <v>163</v>
      </c>
      <c r="D39" s="6" t="s">
        <v>108</v>
      </c>
      <c r="E39" s="6" t="s">
        <v>108</v>
      </c>
      <c r="F39" s="6" t="s">
        <v>108</v>
      </c>
      <c r="G39" s="6" t="s">
        <v>108</v>
      </c>
      <c r="H39" s="6" t="s">
        <v>108</v>
      </c>
      <c r="I39" s="6" t="s">
        <v>108</v>
      </c>
      <c r="J39" s="6" t="s">
        <v>108</v>
      </c>
      <c r="K39" s="6" t="s">
        <v>108</v>
      </c>
    </row>
    <row r="40" spans="1:11" x14ac:dyDescent="0.2">
      <c r="A40" s="6" t="s">
        <v>74</v>
      </c>
      <c r="B40" s="12" t="s">
        <v>221</v>
      </c>
      <c r="C40" s="6" t="s">
        <v>164</v>
      </c>
      <c r="D40" s="6" t="s">
        <v>108</v>
      </c>
      <c r="E40" s="6" t="s">
        <v>108</v>
      </c>
      <c r="F40" s="6" t="s">
        <v>108</v>
      </c>
      <c r="G40" s="6" t="s">
        <v>108</v>
      </c>
      <c r="H40" s="6" t="s">
        <v>108</v>
      </c>
      <c r="I40" s="6" t="s">
        <v>108</v>
      </c>
      <c r="J40" s="6" t="s">
        <v>108</v>
      </c>
      <c r="K40" s="6" t="s">
        <v>108</v>
      </c>
    </row>
    <row r="41" spans="1:11" x14ac:dyDescent="0.2">
      <c r="A41" s="6" t="s">
        <v>75</v>
      </c>
      <c r="B41" s="12" t="s">
        <v>221</v>
      </c>
      <c r="C41" s="6" t="s">
        <v>165</v>
      </c>
      <c r="D41" s="6" t="s">
        <v>108</v>
      </c>
      <c r="E41" s="6" t="s">
        <v>108</v>
      </c>
      <c r="F41" s="6" t="s">
        <v>108</v>
      </c>
      <c r="G41" s="6" t="s">
        <v>108</v>
      </c>
      <c r="H41" s="6" t="s">
        <v>108</v>
      </c>
      <c r="I41" s="6" t="s">
        <v>108</v>
      </c>
      <c r="J41" s="6" t="s">
        <v>108</v>
      </c>
      <c r="K41" s="6" t="s">
        <v>108</v>
      </c>
    </row>
    <row r="42" spans="1:11" x14ac:dyDescent="0.2">
      <c r="A42" s="6" t="s">
        <v>76</v>
      </c>
      <c r="B42" s="12" t="s">
        <v>221</v>
      </c>
      <c r="C42" s="6" t="s">
        <v>166</v>
      </c>
      <c r="D42" s="6" t="s">
        <v>108</v>
      </c>
      <c r="E42" s="6" t="s">
        <v>108</v>
      </c>
      <c r="F42" s="6" t="s">
        <v>108</v>
      </c>
      <c r="G42" s="6" t="s">
        <v>108</v>
      </c>
      <c r="H42" s="6" t="s">
        <v>108</v>
      </c>
      <c r="I42" s="6" t="s">
        <v>108</v>
      </c>
      <c r="J42" s="6" t="s">
        <v>108</v>
      </c>
      <c r="K42" s="6" t="s">
        <v>108</v>
      </c>
    </row>
    <row r="43" spans="1:11" x14ac:dyDescent="0.2">
      <c r="A43" s="6" t="s">
        <v>77</v>
      </c>
      <c r="B43" s="12" t="s">
        <v>221</v>
      </c>
      <c r="C43" s="6" t="s">
        <v>167</v>
      </c>
      <c r="D43" s="6" t="s">
        <v>168</v>
      </c>
      <c r="E43" s="6" t="s">
        <v>169</v>
      </c>
      <c r="F43" s="6" t="s">
        <v>170</v>
      </c>
      <c r="G43" s="6" t="s">
        <v>108</v>
      </c>
      <c r="H43" s="6" t="s">
        <v>108</v>
      </c>
      <c r="I43" s="6" t="s">
        <v>108</v>
      </c>
      <c r="J43" s="6" t="s">
        <v>108</v>
      </c>
      <c r="K43" s="6" t="s">
        <v>108</v>
      </c>
    </row>
    <row r="44" spans="1:11" x14ac:dyDescent="0.2">
      <c r="A44" s="6" t="s">
        <v>78</v>
      </c>
      <c r="B44" s="12" t="s">
        <v>221</v>
      </c>
      <c r="C44" s="6" t="s">
        <v>171</v>
      </c>
      <c r="D44" s="6" t="s">
        <v>172</v>
      </c>
      <c r="E44" s="6" t="s">
        <v>108</v>
      </c>
      <c r="F44" s="6" t="s">
        <v>108</v>
      </c>
      <c r="G44" s="6" t="s">
        <v>108</v>
      </c>
      <c r="H44" s="6" t="s">
        <v>108</v>
      </c>
      <c r="I44" s="6" t="s">
        <v>108</v>
      </c>
      <c r="J44" s="6" t="s">
        <v>108</v>
      </c>
      <c r="K44" s="6" t="s">
        <v>108</v>
      </c>
    </row>
    <row r="45" spans="1:11" x14ac:dyDescent="0.2">
      <c r="A45" s="6" t="s">
        <v>79</v>
      </c>
      <c r="B45" s="12" t="s">
        <v>221</v>
      </c>
      <c r="C45" s="6" t="s">
        <v>173</v>
      </c>
      <c r="D45" s="6" t="s">
        <v>108</v>
      </c>
      <c r="E45" s="6" t="s">
        <v>108</v>
      </c>
      <c r="F45" s="6" t="s">
        <v>108</v>
      </c>
      <c r="G45" s="6" t="s">
        <v>108</v>
      </c>
      <c r="H45" s="6" t="s">
        <v>108</v>
      </c>
      <c r="I45" s="6" t="s">
        <v>108</v>
      </c>
      <c r="J45" s="6" t="s">
        <v>108</v>
      </c>
      <c r="K45" s="6" t="s">
        <v>108</v>
      </c>
    </row>
    <row r="46" spans="1:11" x14ac:dyDescent="0.2">
      <c r="A46" s="6" t="s">
        <v>80</v>
      </c>
      <c r="B46" s="12" t="s">
        <v>221</v>
      </c>
      <c r="C46" s="6" t="s">
        <v>174</v>
      </c>
      <c r="D46" s="6" t="s">
        <v>108</v>
      </c>
      <c r="E46" s="6" t="s">
        <v>108</v>
      </c>
      <c r="F46" s="6" t="s">
        <v>108</v>
      </c>
      <c r="G46" s="6" t="s">
        <v>108</v>
      </c>
      <c r="H46" s="6" t="s">
        <v>108</v>
      </c>
      <c r="I46" s="6" t="s">
        <v>108</v>
      </c>
      <c r="J46" s="6" t="s">
        <v>108</v>
      </c>
      <c r="K46" s="6" t="s">
        <v>108</v>
      </c>
    </row>
    <row r="47" spans="1:11" x14ac:dyDescent="0.2">
      <c r="A47" s="11" t="s">
        <v>81</v>
      </c>
      <c r="B47" s="15" t="s">
        <v>221</v>
      </c>
      <c r="C47" s="11" t="s">
        <v>219</v>
      </c>
      <c r="D47" s="6" t="s">
        <v>175</v>
      </c>
      <c r="E47" s="6" t="s">
        <v>176</v>
      </c>
      <c r="F47" s="6" t="s">
        <v>108</v>
      </c>
      <c r="G47" s="6" t="s">
        <v>108</v>
      </c>
      <c r="H47" s="6" t="s">
        <v>108</v>
      </c>
      <c r="I47" s="6" t="s">
        <v>108</v>
      </c>
      <c r="J47" s="6" t="s">
        <v>108</v>
      </c>
      <c r="K47" s="6" t="s">
        <v>108</v>
      </c>
    </row>
    <row r="48" spans="1:11" x14ac:dyDescent="0.2">
      <c r="A48" s="11" t="s">
        <v>82</v>
      </c>
      <c r="B48" s="15" t="s">
        <v>221</v>
      </c>
      <c r="C48" s="11" t="s">
        <v>177</v>
      </c>
      <c r="D48" s="6" t="s">
        <v>178</v>
      </c>
      <c r="E48" s="6" t="s">
        <v>108</v>
      </c>
      <c r="F48" s="6" t="s">
        <v>108</v>
      </c>
      <c r="G48" s="6" t="s">
        <v>108</v>
      </c>
      <c r="H48" s="6" t="s">
        <v>108</v>
      </c>
      <c r="I48" s="6" t="s">
        <v>108</v>
      </c>
      <c r="J48" s="6" t="s">
        <v>108</v>
      </c>
      <c r="K48" s="6" t="s">
        <v>108</v>
      </c>
    </row>
    <row r="49" spans="1:11" x14ac:dyDescent="0.2">
      <c r="A49" s="11" t="s">
        <v>83</v>
      </c>
      <c r="B49" s="15" t="s">
        <v>221</v>
      </c>
      <c r="C49" s="11" t="s">
        <v>179</v>
      </c>
      <c r="D49" s="6" t="s">
        <v>180</v>
      </c>
      <c r="E49" s="29" t="s">
        <v>181</v>
      </c>
      <c r="F49" s="11"/>
      <c r="G49" s="6" t="s">
        <v>108</v>
      </c>
      <c r="H49" s="6" t="s">
        <v>108</v>
      </c>
      <c r="I49" s="6" t="s">
        <v>108</v>
      </c>
      <c r="J49" s="6" t="s">
        <v>108</v>
      </c>
      <c r="K49" s="6" t="s">
        <v>108</v>
      </c>
    </row>
    <row r="50" spans="1:11" x14ac:dyDescent="0.2">
      <c r="A50" s="11" t="s">
        <v>84</v>
      </c>
      <c r="B50" s="15" t="s">
        <v>221</v>
      </c>
      <c r="C50" s="11" t="s">
        <v>182</v>
      </c>
      <c r="D50" s="6" t="s">
        <v>108</v>
      </c>
      <c r="E50" s="6" t="s">
        <v>108</v>
      </c>
      <c r="F50" s="6" t="s">
        <v>108</v>
      </c>
      <c r="G50" s="6" t="s">
        <v>108</v>
      </c>
      <c r="H50" s="6" t="s">
        <v>108</v>
      </c>
      <c r="I50" s="6" t="s">
        <v>108</v>
      </c>
      <c r="J50" s="6" t="s">
        <v>108</v>
      </c>
      <c r="K50" s="6" t="s">
        <v>108</v>
      </c>
    </row>
    <row r="51" spans="1:11" x14ac:dyDescent="0.2">
      <c r="A51" s="11" t="s">
        <v>85</v>
      </c>
      <c r="B51" s="15" t="s">
        <v>221</v>
      </c>
      <c r="C51" s="11" t="s">
        <v>183</v>
      </c>
      <c r="D51" s="6" t="s">
        <v>108</v>
      </c>
      <c r="E51" s="6" t="s">
        <v>108</v>
      </c>
      <c r="F51" s="6" t="s">
        <v>108</v>
      </c>
      <c r="G51" s="6" t="s">
        <v>108</v>
      </c>
      <c r="H51" s="6" t="s">
        <v>108</v>
      </c>
      <c r="I51" s="6" t="s">
        <v>108</v>
      </c>
      <c r="J51" s="6" t="s">
        <v>108</v>
      </c>
      <c r="K51" s="6" t="s">
        <v>108</v>
      </c>
    </row>
    <row r="52" spans="1:11" x14ac:dyDescent="0.2">
      <c r="A52" s="11" t="s">
        <v>86</v>
      </c>
      <c r="B52" s="15" t="s">
        <v>221</v>
      </c>
      <c r="C52" s="11" t="s">
        <v>184</v>
      </c>
      <c r="D52" s="6" t="s">
        <v>185</v>
      </c>
      <c r="E52" s="6" t="s">
        <v>108</v>
      </c>
      <c r="F52" s="6" t="s">
        <v>108</v>
      </c>
      <c r="G52" s="6" t="s">
        <v>108</v>
      </c>
      <c r="H52" s="6" t="s">
        <v>108</v>
      </c>
      <c r="I52" s="6" t="s">
        <v>108</v>
      </c>
      <c r="J52" s="6" t="s">
        <v>108</v>
      </c>
      <c r="K52" s="6" t="s">
        <v>108</v>
      </c>
    </row>
    <row r="53" spans="1:11" x14ac:dyDescent="0.2">
      <c r="A53" s="11" t="s">
        <v>87</v>
      </c>
      <c r="B53" s="15" t="s">
        <v>221</v>
      </c>
      <c r="C53" s="11" t="s">
        <v>186</v>
      </c>
      <c r="D53" s="6" t="s">
        <v>108</v>
      </c>
      <c r="E53" s="6" t="s">
        <v>108</v>
      </c>
      <c r="F53" s="6" t="s">
        <v>108</v>
      </c>
      <c r="G53" s="6" t="s">
        <v>108</v>
      </c>
      <c r="H53" s="6" t="s">
        <v>108</v>
      </c>
      <c r="I53" s="6" t="s">
        <v>108</v>
      </c>
      <c r="J53" s="6" t="s">
        <v>108</v>
      </c>
      <c r="K53" s="6" t="s">
        <v>108</v>
      </c>
    </row>
    <row r="54" spans="1:11" x14ac:dyDescent="0.2">
      <c r="A54" s="11" t="s">
        <v>88</v>
      </c>
      <c r="B54" s="15" t="s">
        <v>221</v>
      </c>
      <c r="C54" s="11" t="s">
        <v>259</v>
      </c>
      <c r="D54" s="6" t="s">
        <v>187</v>
      </c>
      <c r="E54" s="6" t="s">
        <v>188</v>
      </c>
      <c r="F54" s="6" t="s">
        <v>108</v>
      </c>
      <c r="G54" s="6" t="s">
        <v>108</v>
      </c>
      <c r="H54" s="6" t="s">
        <v>108</v>
      </c>
      <c r="I54" s="6" t="s">
        <v>108</v>
      </c>
      <c r="J54" s="6" t="s">
        <v>108</v>
      </c>
      <c r="K54" s="6" t="s">
        <v>108</v>
      </c>
    </row>
    <row r="55" spans="1:11" x14ac:dyDescent="0.2">
      <c r="A55" s="11" t="s">
        <v>89</v>
      </c>
      <c r="B55" s="15" t="s">
        <v>221</v>
      </c>
      <c r="C55" s="11" t="s">
        <v>189</v>
      </c>
      <c r="D55" s="6" t="s">
        <v>108</v>
      </c>
      <c r="E55" s="6" t="s">
        <v>108</v>
      </c>
      <c r="F55" s="6" t="s">
        <v>108</v>
      </c>
      <c r="G55" s="6" t="s">
        <v>108</v>
      </c>
      <c r="H55" s="6" t="s">
        <v>108</v>
      </c>
      <c r="I55" s="6" t="s">
        <v>108</v>
      </c>
      <c r="J55" s="6" t="s">
        <v>108</v>
      </c>
      <c r="K55" s="6" t="s">
        <v>108</v>
      </c>
    </row>
    <row r="56" spans="1:11" x14ac:dyDescent="0.2">
      <c r="A56" s="11" t="s">
        <v>90</v>
      </c>
      <c r="B56" s="15" t="s">
        <v>221</v>
      </c>
      <c r="C56" s="11" t="s">
        <v>190</v>
      </c>
      <c r="D56" s="6" t="s">
        <v>108</v>
      </c>
      <c r="E56" s="6" t="s">
        <v>108</v>
      </c>
      <c r="F56" s="6" t="s">
        <v>108</v>
      </c>
      <c r="G56" s="6" t="s">
        <v>108</v>
      </c>
      <c r="H56" s="6" t="s">
        <v>108</v>
      </c>
      <c r="I56" s="6" t="s">
        <v>108</v>
      </c>
      <c r="J56" s="6" t="s">
        <v>108</v>
      </c>
      <c r="K56" s="6" t="s">
        <v>108</v>
      </c>
    </row>
    <row r="57" spans="1:11" x14ac:dyDescent="0.2">
      <c r="A57" s="11" t="s">
        <v>91</v>
      </c>
      <c r="B57" s="15" t="s">
        <v>221</v>
      </c>
      <c r="C57" s="11" t="s">
        <v>191</v>
      </c>
      <c r="D57" s="6" t="s">
        <v>108</v>
      </c>
      <c r="E57" s="6" t="s">
        <v>108</v>
      </c>
      <c r="F57" s="6" t="s">
        <v>108</v>
      </c>
      <c r="G57" s="6" t="s">
        <v>108</v>
      </c>
      <c r="H57" s="6" t="s">
        <v>108</v>
      </c>
      <c r="I57" s="6" t="s">
        <v>108</v>
      </c>
      <c r="J57" s="6" t="s">
        <v>108</v>
      </c>
      <c r="K57" s="6" t="s">
        <v>108</v>
      </c>
    </row>
    <row r="58" spans="1:11" x14ac:dyDescent="0.2">
      <c r="A58" s="11" t="s">
        <v>92</v>
      </c>
      <c r="B58" s="15" t="s">
        <v>221</v>
      </c>
      <c r="C58" s="11" t="s">
        <v>192</v>
      </c>
      <c r="D58" s="6" t="s">
        <v>108</v>
      </c>
      <c r="E58" s="6" t="s">
        <v>108</v>
      </c>
      <c r="F58" s="6" t="s">
        <v>108</v>
      </c>
      <c r="G58" s="6" t="s">
        <v>108</v>
      </c>
      <c r="H58" s="6" t="s">
        <v>108</v>
      </c>
      <c r="I58" s="6" t="s">
        <v>108</v>
      </c>
      <c r="J58" s="6" t="s">
        <v>108</v>
      </c>
      <c r="K58" s="6" t="s">
        <v>108</v>
      </c>
    </row>
    <row r="59" spans="1:11" x14ac:dyDescent="0.2">
      <c r="A59" s="11" t="s">
        <v>220</v>
      </c>
      <c r="B59" s="15" t="s">
        <v>221</v>
      </c>
      <c r="C59" s="11" t="s">
        <v>193</v>
      </c>
      <c r="D59" s="6" t="s">
        <v>108</v>
      </c>
      <c r="E59" s="6" t="s">
        <v>108</v>
      </c>
      <c r="F59" s="6" t="s">
        <v>108</v>
      </c>
      <c r="G59" s="6" t="s">
        <v>108</v>
      </c>
      <c r="H59" s="6" t="s">
        <v>108</v>
      </c>
      <c r="I59" s="6" t="s">
        <v>108</v>
      </c>
      <c r="J59" s="6" t="s">
        <v>108</v>
      </c>
      <c r="K59" s="6" t="s">
        <v>108</v>
      </c>
    </row>
    <row r="60" spans="1:11" x14ac:dyDescent="0.2">
      <c r="A60" s="11" t="s">
        <v>93</v>
      </c>
      <c r="B60" s="15" t="s">
        <v>221</v>
      </c>
      <c r="C60" s="11" t="s">
        <v>194</v>
      </c>
      <c r="D60" s="6" t="s">
        <v>108</v>
      </c>
      <c r="E60" s="6" t="s">
        <v>108</v>
      </c>
      <c r="F60" s="6" t="s">
        <v>108</v>
      </c>
      <c r="G60" s="6" t="s">
        <v>108</v>
      </c>
      <c r="H60" s="6" t="s">
        <v>108</v>
      </c>
      <c r="I60" s="6" t="s">
        <v>108</v>
      </c>
      <c r="J60" s="6" t="s">
        <v>108</v>
      </c>
      <c r="K60" s="6" t="s">
        <v>108</v>
      </c>
    </row>
    <row r="61" spans="1:11" x14ac:dyDescent="0.2">
      <c r="A61" s="11" t="s">
        <v>94</v>
      </c>
      <c r="B61" s="15" t="s">
        <v>221</v>
      </c>
      <c r="C61" s="11" t="s">
        <v>195</v>
      </c>
      <c r="D61" s="6" t="s">
        <v>108</v>
      </c>
      <c r="E61" s="6" t="s">
        <v>108</v>
      </c>
      <c r="F61" s="6" t="s">
        <v>108</v>
      </c>
      <c r="G61" s="6" t="s">
        <v>108</v>
      </c>
      <c r="H61" s="6" t="s">
        <v>108</v>
      </c>
      <c r="I61" s="6" t="s">
        <v>108</v>
      </c>
      <c r="J61" s="6" t="s">
        <v>108</v>
      </c>
      <c r="K61" s="6" t="s">
        <v>108</v>
      </c>
    </row>
    <row r="62" spans="1:11" x14ac:dyDescent="0.2">
      <c r="A62" s="11" t="s">
        <v>95</v>
      </c>
      <c r="B62" s="15" t="s">
        <v>221</v>
      </c>
      <c r="C62" s="11" t="s">
        <v>196</v>
      </c>
      <c r="D62" s="6" t="s">
        <v>108</v>
      </c>
      <c r="E62" s="6" t="s">
        <v>108</v>
      </c>
      <c r="F62" s="6" t="s">
        <v>108</v>
      </c>
      <c r="G62" s="6" t="s">
        <v>108</v>
      </c>
      <c r="H62" s="6" t="s">
        <v>108</v>
      </c>
      <c r="I62" s="6" t="s">
        <v>108</v>
      </c>
      <c r="J62" s="6" t="s">
        <v>108</v>
      </c>
      <c r="K62" s="6" t="s">
        <v>108</v>
      </c>
    </row>
    <row r="63" spans="1:11" x14ac:dyDescent="0.2">
      <c r="A63" s="11" t="s">
        <v>96</v>
      </c>
      <c r="B63" s="15" t="s">
        <v>221</v>
      </c>
      <c r="C63" s="11" t="s">
        <v>197</v>
      </c>
      <c r="D63" s="6" t="s">
        <v>108</v>
      </c>
      <c r="E63" s="6" t="s">
        <v>108</v>
      </c>
      <c r="F63" s="6" t="s">
        <v>108</v>
      </c>
      <c r="G63" s="6" t="s">
        <v>108</v>
      </c>
      <c r="H63" s="6" t="s">
        <v>108</v>
      </c>
      <c r="I63" s="6" t="s">
        <v>108</v>
      </c>
      <c r="J63" s="6" t="s">
        <v>108</v>
      </c>
      <c r="K63" s="6" t="s">
        <v>108</v>
      </c>
    </row>
    <row r="64" spans="1:11" x14ac:dyDescent="0.2">
      <c r="A64" s="6" t="s">
        <v>97</v>
      </c>
      <c r="B64" s="12" t="s">
        <v>221</v>
      </c>
      <c r="C64" s="6" t="s">
        <v>198</v>
      </c>
      <c r="D64" s="6" t="s">
        <v>199</v>
      </c>
      <c r="E64" s="6" t="s">
        <v>108</v>
      </c>
      <c r="F64" s="6" t="s">
        <v>108</v>
      </c>
      <c r="G64" s="6" t="s">
        <v>108</v>
      </c>
      <c r="H64" s="6" t="s">
        <v>108</v>
      </c>
      <c r="I64" s="6" t="s">
        <v>108</v>
      </c>
      <c r="J64" s="6" t="s">
        <v>108</v>
      </c>
      <c r="K64" s="6" t="s">
        <v>108</v>
      </c>
    </row>
    <row r="65" spans="1:12" x14ac:dyDescent="0.2">
      <c r="A65" s="6" t="s">
        <v>98</v>
      </c>
      <c r="B65" s="12" t="s">
        <v>221</v>
      </c>
      <c r="C65" s="6" t="s">
        <v>200</v>
      </c>
      <c r="D65" s="6" t="s">
        <v>108</v>
      </c>
      <c r="E65" s="6" t="s">
        <v>108</v>
      </c>
      <c r="F65" s="6" t="s">
        <v>108</v>
      </c>
      <c r="G65" s="6" t="s">
        <v>108</v>
      </c>
      <c r="H65" s="6" t="s">
        <v>108</v>
      </c>
      <c r="I65" s="6" t="s">
        <v>108</v>
      </c>
      <c r="J65" s="6" t="s">
        <v>108</v>
      </c>
      <c r="K65" s="6" t="s">
        <v>108</v>
      </c>
    </row>
    <row r="66" spans="1:12" x14ac:dyDescent="0.2">
      <c r="A66" s="6" t="s">
        <v>99</v>
      </c>
      <c r="B66" s="12" t="s">
        <v>221</v>
      </c>
      <c r="C66" s="10" t="s">
        <v>407</v>
      </c>
      <c r="D66" s="6" t="s">
        <v>201</v>
      </c>
      <c r="E66" s="6" t="s">
        <v>202</v>
      </c>
      <c r="F66" s="6" t="s">
        <v>108</v>
      </c>
      <c r="G66" s="6" t="s">
        <v>108</v>
      </c>
      <c r="H66" s="6" t="s">
        <v>108</v>
      </c>
      <c r="I66" s="6" t="s">
        <v>108</v>
      </c>
      <c r="J66" s="6" t="s">
        <v>108</v>
      </c>
      <c r="K66" s="6" t="s">
        <v>108</v>
      </c>
    </row>
    <row r="67" spans="1:12" x14ac:dyDescent="0.2">
      <c r="A67" s="6" t="s">
        <v>100</v>
      </c>
      <c r="B67" s="12" t="s">
        <v>221</v>
      </c>
      <c r="C67" s="6" t="s">
        <v>203</v>
      </c>
      <c r="D67" s="6" t="s">
        <v>204</v>
      </c>
      <c r="E67" s="6" t="s">
        <v>205</v>
      </c>
      <c r="F67" s="6" t="s">
        <v>108</v>
      </c>
      <c r="G67" s="6" t="s">
        <v>108</v>
      </c>
      <c r="H67" s="6" t="s">
        <v>108</v>
      </c>
      <c r="I67" s="6" t="s">
        <v>108</v>
      </c>
      <c r="J67" s="6" t="s">
        <v>108</v>
      </c>
      <c r="K67" s="6" t="s">
        <v>108</v>
      </c>
    </row>
    <row r="68" spans="1:12" x14ac:dyDescent="0.2">
      <c r="A68" s="6" t="s">
        <v>101</v>
      </c>
      <c r="B68" s="12" t="s">
        <v>221</v>
      </c>
      <c r="C68" s="6" t="s">
        <v>206</v>
      </c>
      <c r="D68" s="6" t="s">
        <v>108</v>
      </c>
      <c r="E68" s="6" t="s">
        <v>108</v>
      </c>
      <c r="F68" s="6" t="s">
        <v>108</v>
      </c>
      <c r="G68" s="6" t="s">
        <v>108</v>
      </c>
      <c r="H68" s="6" t="s">
        <v>108</v>
      </c>
      <c r="I68" s="6" t="s">
        <v>108</v>
      </c>
      <c r="J68" s="6" t="s">
        <v>108</v>
      </c>
      <c r="K68" s="6" t="s">
        <v>108</v>
      </c>
    </row>
    <row r="69" spans="1:12" x14ac:dyDescent="0.2">
      <c r="A69" s="6" t="s">
        <v>102</v>
      </c>
      <c r="B69" s="12" t="s">
        <v>221</v>
      </c>
      <c r="C69" s="6" t="s">
        <v>207</v>
      </c>
      <c r="D69" s="6" t="s">
        <v>208</v>
      </c>
      <c r="E69" s="6" t="s">
        <v>108</v>
      </c>
      <c r="F69" s="6" t="s">
        <v>108</v>
      </c>
      <c r="G69" s="6" t="s">
        <v>108</v>
      </c>
      <c r="H69" s="6" t="s">
        <v>108</v>
      </c>
      <c r="I69" s="6" t="s">
        <v>108</v>
      </c>
      <c r="J69" s="6" t="s">
        <v>108</v>
      </c>
      <c r="K69" s="6" t="s">
        <v>108</v>
      </c>
    </row>
    <row r="70" spans="1:12" x14ac:dyDescent="0.2">
      <c r="A70" s="6" t="s">
        <v>103</v>
      </c>
      <c r="B70" s="12" t="s">
        <v>221</v>
      </c>
      <c r="C70" s="6" t="s">
        <v>209</v>
      </c>
      <c r="D70" s="6" t="s">
        <v>108</v>
      </c>
      <c r="E70" s="6" t="s">
        <v>108</v>
      </c>
      <c r="F70" s="6" t="s">
        <v>108</v>
      </c>
      <c r="G70" s="6" t="s">
        <v>108</v>
      </c>
      <c r="H70" s="6" t="s">
        <v>108</v>
      </c>
      <c r="I70" s="6" t="s">
        <v>108</v>
      </c>
      <c r="J70" s="6" t="s">
        <v>108</v>
      </c>
      <c r="K70" s="6" t="s">
        <v>108</v>
      </c>
    </row>
    <row r="71" spans="1:12" x14ac:dyDescent="0.2">
      <c r="A71" s="6" t="s">
        <v>104</v>
      </c>
      <c r="B71" s="12" t="s">
        <v>221</v>
      </c>
      <c r="C71" s="6" t="s">
        <v>210</v>
      </c>
      <c r="D71" s="6" t="s">
        <v>211</v>
      </c>
      <c r="E71" s="6" t="s">
        <v>108</v>
      </c>
      <c r="F71" s="6" t="s">
        <v>108</v>
      </c>
      <c r="G71" s="6" t="s">
        <v>108</v>
      </c>
      <c r="H71" s="6" t="s">
        <v>108</v>
      </c>
      <c r="I71" s="6" t="s">
        <v>108</v>
      </c>
      <c r="J71" s="6" t="s">
        <v>108</v>
      </c>
      <c r="K71" s="6" t="s">
        <v>108</v>
      </c>
    </row>
    <row r="72" spans="1:12" x14ac:dyDescent="0.2">
      <c r="A72" s="6" t="s">
        <v>105</v>
      </c>
      <c r="B72" s="12" t="s">
        <v>221</v>
      </c>
      <c r="C72" s="6" t="s">
        <v>212</v>
      </c>
      <c r="D72" s="6" t="s">
        <v>213</v>
      </c>
      <c r="E72" s="6" t="s">
        <v>108</v>
      </c>
      <c r="F72" s="6" t="s">
        <v>108</v>
      </c>
      <c r="G72" s="6" t="s">
        <v>108</v>
      </c>
      <c r="H72" s="6" t="s">
        <v>108</v>
      </c>
      <c r="I72" s="6" t="s">
        <v>108</v>
      </c>
      <c r="J72" s="6" t="s">
        <v>108</v>
      </c>
      <c r="K72" s="6" t="s">
        <v>108</v>
      </c>
    </row>
    <row r="73" spans="1:12" x14ac:dyDescent="0.2">
      <c r="A73" s="6" t="s">
        <v>106</v>
      </c>
      <c r="B73" s="12" t="s">
        <v>221</v>
      </c>
      <c r="C73" s="6" t="s">
        <v>214</v>
      </c>
      <c r="D73" s="6" t="s">
        <v>215</v>
      </c>
      <c r="E73" s="6" t="s">
        <v>108</v>
      </c>
      <c r="F73" s="6" t="s">
        <v>108</v>
      </c>
      <c r="G73" s="6" t="s">
        <v>108</v>
      </c>
      <c r="H73" s="6" t="s">
        <v>108</v>
      </c>
      <c r="I73" s="6" t="s">
        <v>108</v>
      </c>
      <c r="J73" s="6" t="s">
        <v>108</v>
      </c>
      <c r="K73" s="6" t="s">
        <v>108</v>
      </c>
    </row>
    <row r="74" spans="1:12" x14ac:dyDescent="0.2">
      <c r="C74" s="9"/>
      <c r="D74" s="9"/>
      <c r="E74" s="9"/>
      <c r="F74" s="6"/>
      <c r="G74" s="9"/>
      <c r="H74" s="9"/>
      <c r="I74" s="9"/>
      <c r="J74" s="9"/>
      <c r="K74" s="9"/>
    </row>
    <row r="75" spans="1:12" x14ac:dyDescent="0.2">
      <c r="C75" s="9"/>
      <c r="D75" s="9"/>
      <c r="E75" s="9"/>
      <c r="F75" s="6"/>
      <c r="G75" s="9"/>
      <c r="H75" s="9"/>
      <c r="I75" s="9"/>
      <c r="J75" s="9"/>
      <c r="K75" s="9"/>
    </row>
    <row r="76" spans="1:12" x14ac:dyDescent="0.2">
      <c r="C76" s="9"/>
      <c r="D76" s="9"/>
      <c r="E76" s="9"/>
      <c r="F76" s="6"/>
      <c r="G76" s="9"/>
      <c r="H76" s="9"/>
      <c r="I76" s="9"/>
      <c r="J76" s="9"/>
      <c r="K76" s="9"/>
    </row>
    <row r="77" spans="1:12" x14ac:dyDescent="0.2">
      <c r="C77" s="9"/>
      <c r="D77" s="9"/>
      <c r="E77" s="9"/>
      <c r="F77" s="6"/>
      <c r="G77" s="9"/>
      <c r="H77" s="9"/>
      <c r="I77" s="9"/>
      <c r="J77" s="9"/>
      <c r="K77" s="9"/>
    </row>
    <row r="78" spans="1:12" x14ac:dyDescent="0.2">
      <c r="C78" s="9"/>
      <c r="D78" s="9"/>
      <c r="E78" s="9"/>
      <c r="F78" s="6"/>
      <c r="G78" s="9"/>
      <c r="H78" s="9"/>
      <c r="I78" s="9"/>
      <c r="J78" s="9"/>
      <c r="K78" s="9"/>
    </row>
    <row r="79" spans="1:12" x14ac:dyDescent="0.2">
      <c r="C79" s="9"/>
      <c r="D79" s="9"/>
      <c r="E79" s="9"/>
      <c r="F79" s="6"/>
      <c r="G79" s="9"/>
      <c r="H79" s="9"/>
      <c r="I79" s="9"/>
      <c r="J79" s="9"/>
      <c r="K79" s="9"/>
    </row>
    <row r="80" spans="1:12" x14ac:dyDescent="0.2">
      <c r="C80" s="9">
        <v>71</v>
      </c>
      <c r="D80" s="9">
        <v>23</v>
      </c>
      <c r="E80" s="9">
        <v>10</v>
      </c>
      <c r="F80" s="9">
        <v>3</v>
      </c>
      <c r="G80" s="9">
        <v>1</v>
      </c>
      <c r="H80" s="9">
        <v>1</v>
      </c>
      <c r="I80" s="9">
        <v>1</v>
      </c>
      <c r="J80" s="9">
        <v>1</v>
      </c>
      <c r="K80" s="9">
        <v>1</v>
      </c>
      <c r="L80" s="10">
        <f>SUM(C80:K80)</f>
        <v>112</v>
      </c>
    </row>
    <row r="81" spans="3:11" x14ac:dyDescent="0.2">
      <c r="C81" s="9"/>
      <c r="D81" s="9"/>
      <c r="E81" s="9"/>
      <c r="F81" s="6"/>
      <c r="G81" s="9"/>
      <c r="H81" s="9"/>
      <c r="I81" s="9"/>
      <c r="J81" s="9"/>
      <c r="K81" s="9"/>
    </row>
    <row r="82" spans="3:11" x14ac:dyDescent="0.2">
      <c r="C82" s="9"/>
      <c r="D82" s="9"/>
      <c r="E82" s="9"/>
      <c r="F82" s="6"/>
      <c r="G82" s="9"/>
      <c r="H82" s="9"/>
      <c r="I82" s="9"/>
      <c r="J82" s="9"/>
      <c r="K82" s="9"/>
    </row>
    <row r="83" spans="3:11" x14ac:dyDescent="0.2">
      <c r="C83" s="9"/>
      <c r="D83" s="9"/>
      <c r="E83" s="9"/>
      <c r="F83" s="6"/>
      <c r="G83" s="9"/>
      <c r="H83" s="9"/>
      <c r="I83" s="9"/>
      <c r="J83" s="9"/>
      <c r="K83" s="9"/>
    </row>
    <row r="84" spans="3:11" x14ac:dyDescent="0.2">
      <c r="C84" s="9"/>
      <c r="D84" s="9"/>
      <c r="E84" s="9"/>
      <c r="F84" s="6"/>
      <c r="G84" s="9"/>
      <c r="H84" s="9"/>
      <c r="I84" s="9"/>
      <c r="J84" s="9"/>
      <c r="K84" s="9"/>
    </row>
    <row r="85" spans="3:11" x14ac:dyDescent="0.2">
      <c r="C85" s="9"/>
      <c r="D85" s="9"/>
      <c r="E85" s="9"/>
      <c r="F85" s="6"/>
      <c r="G85" s="9"/>
      <c r="H85" s="9"/>
      <c r="I85" s="9"/>
      <c r="J85" s="9"/>
      <c r="K85" s="9"/>
    </row>
    <row r="86" spans="3:11" x14ac:dyDescent="0.2">
      <c r="F86" s="6"/>
    </row>
  </sheetData>
  <sheetProtection password="89C2" sheet="1" objects="1" scenarios="1" selectLockedCells="1" selectUnlockedCells="1"/>
  <autoFilter ref="A1:K74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C00000"/>
    <pageSetUpPr fitToPage="1"/>
  </sheetPr>
  <dimension ref="A1:S49"/>
  <sheetViews>
    <sheetView showGridLines="0" tabSelected="1" zoomScaleNormal="100" workbookViewId="0">
      <selection activeCell="D11" sqref="D11:I11"/>
    </sheetView>
  </sheetViews>
  <sheetFormatPr defaultRowHeight="11.25" x14ac:dyDescent="0.2"/>
  <cols>
    <col min="1" max="1" width="7.33203125" style="1" customWidth="1"/>
    <col min="2" max="2" width="6" style="1" customWidth="1"/>
    <col min="3" max="3" width="19" style="1" customWidth="1"/>
    <col min="4" max="4" width="5.5" style="1" customWidth="1"/>
    <col min="5" max="5" width="2.1640625" style="1" customWidth="1"/>
    <col min="6" max="6" width="6.5" style="1" customWidth="1"/>
    <col min="7" max="7" width="3.33203125" style="1" customWidth="1"/>
    <col min="8" max="8" width="5.33203125" style="1" customWidth="1"/>
    <col min="9" max="9" width="44" style="1" customWidth="1"/>
    <col min="10" max="10" width="52.83203125" style="1" customWidth="1"/>
    <col min="11" max="16" width="9.33203125" style="1"/>
    <col min="17" max="17" width="11.1640625" style="1" customWidth="1"/>
    <col min="18" max="18" width="29.6640625" style="1" hidden="1" customWidth="1"/>
    <col min="19" max="19" width="9.1640625" style="1" customWidth="1"/>
    <col min="20" max="16384" width="9.33203125" style="1"/>
  </cols>
  <sheetData>
    <row r="1" spans="1:19" ht="24" customHeight="1" x14ac:dyDescent="0.2">
      <c r="A1" s="240" t="s">
        <v>409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9" ht="3" customHeight="1" x14ac:dyDescent="0.2">
      <c r="A2" s="197"/>
      <c r="B2" s="197"/>
      <c r="C2" s="197"/>
      <c r="D2" s="197"/>
      <c r="E2" s="197"/>
      <c r="F2" s="197"/>
      <c r="G2" s="197"/>
      <c r="H2" s="197"/>
      <c r="I2" s="197"/>
      <c r="J2" s="197"/>
    </row>
    <row r="3" spans="1:19" ht="15.75" customHeight="1" x14ac:dyDescent="0.2">
      <c r="A3" s="241" t="s">
        <v>403</v>
      </c>
      <c r="B3" s="241"/>
      <c r="C3" s="241"/>
      <c r="D3" s="241"/>
      <c r="E3" s="241"/>
      <c r="F3" s="241"/>
      <c r="G3" s="241"/>
      <c r="H3" s="241"/>
      <c r="I3" s="241"/>
      <c r="J3" s="241"/>
      <c r="K3" s="199"/>
    </row>
    <row r="4" spans="1:19" ht="25.5" customHeight="1" x14ac:dyDescent="0.2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9" ht="87.75" customHeight="1" x14ac:dyDescent="0.2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31"/>
      <c r="L5" s="31"/>
      <c r="M5" s="31"/>
      <c r="N5" s="31"/>
      <c r="O5" s="31"/>
      <c r="P5" s="31"/>
      <c r="Q5" s="31"/>
      <c r="R5" s="31"/>
    </row>
    <row r="9" spans="1:19" ht="30" customHeight="1" x14ac:dyDescent="0.25">
      <c r="A9" s="244" t="s">
        <v>263</v>
      </c>
      <c r="B9" s="244"/>
      <c r="C9" s="244"/>
      <c r="D9" s="244"/>
      <c r="E9" s="244"/>
      <c r="F9" s="244"/>
      <c r="G9" s="244"/>
      <c r="H9" s="244"/>
      <c r="I9" s="244"/>
      <c r="J9" s="244"/>
      <c r="K9" s="37"/>
      <c r="L9" s="28"/>
      <c r="M9" s="28"/>
      <c r="N9" s="28"/>
      <c r="O9" s="28"/>
      <c r="P9" s="28"/>
    </row>
    <row r="10" spans="1:19" ht="7.9" customHeight="1" x14ac:dyDescent="0.2"/>
    <row r="11" spans="1:19" ht="30" customHeight="1" x14ac:dyDescent="0.2">
      <c r="A11" s="242" t="s">
        <v>308</v>
      </c>
      <c r="B11" s="242"/>
      <c r="C11" s="242"/>
      <c r="D11" s="245"/>
      <c r="E11" s="245"/>
      <c r="F11" s="245"/>
      <c r="G11" s="245"/>
      <c r="H11" s="245"/>
      <c r="I11" s="245"/>
      <c r="J11" s="185" t="str">
        <f>IF(D11="","Please Select District","")</f>
        <v>Please Select District</v>
      </c>
    </row>
    <row r="12" spans="1:19" s="47" customFormat="1" ht="7.9" customHeight="1" x14ac:dyDescent="0.25">
      <c r="B12" s="48"/>
      <c r="C12" s="49"/>
      <c r="D12" s="50"/>
      <c r="E12" s="50"/>
      <c r="F12" s="50"/>
      <c r="G12" s="50"/>
      <c r="H12" s="50"/>
      <c r="I12" s="50"/>
      <c r="J12" s="50"/>
    </row>
    <row r="13" spans="1:19" ht="30" customHeight="1" x14ac:dyDescent="0.2">
      <c r="A13" s="242" t="s">
        <v>300</v>
      </c>
      <c r="B13" s="242"/>
      <c r="C13" s="242"/>
      <c r="D13" s="247"/>
      <c r="E13" s="247"/>
      <c r="F13" s="247"/>
      <c r="G13" s="247"/>
      <c r="H13" s="247"/>
      <c r="I13" s="247"/>
      <c r="J13" s="183"/>
    </row>
    <row r="14" spans="1:19" ht="7.9" customHeight="1" x14ac:dyDescent="0.2">
      <c r="S14" s="2"/>
    </row>
    <row r="15" spans="1:19" ht="30" customHeight="1" x14ac:dyDescent="0.2">
      <c r="A15" s="31"/>
      <c r="B15" s="31"/>
      <c r="C15" s="186" t="s">
        <v>306</v>
      </c>
      <c r="D15" s="230" t="s">
        <v>419</v>
      </c>
      <c r="E15" s="229"/>
      <c r="F15" s="229"/>
      <c r="G15" s="229"/>
      <c r="H15" s="229"/>
      <c r="I15" s="229"/>
      <c r="J15" s="223" t="str">
        <f>IF(D15="","Please Select Project","")</f>
        <v/>
      </c>
    </row>
    <row r="16" spans="1:19" ht="7.9" customHeight="1" x14ac:dyDescent="0.2">
      <c r="C16" s="72"/>
      <c r="D16" s="73"/>
      <c r="E16" s="73"/>
      <c r="F16" s="73"/>
      <c r="G16" s="73"/>
      <c r="H16" s="73"/>
      <c r="I16" s="98"/>
      <c r="J16" s="98"/>
    </row>
    <row r="17" spans="1:18" ht="30" hidden="1" customHeight="1" x14ac:dyDescent="0.2">
      <c r="C17" s="186" t="s">
        <v>307</v>
      </c>
      <c r="D17" s="246"/>
      <c r="E17" s="246"/>
      <c r="F17" s="246"/>
      <c r="G17" s="246"/>
      <c r="H17" s="246"/>
      <c r="I17" s="246"/>
      <c r="J17" s="223" t="str">
        <f>IF(D17="","Please Select Sector or N/A","")</f>
        <v>Please Select Sector or N/A</v>
      </c>
      <c r="R17" s="1" t="str">
        <f>CONCATENATE(D15,D17)</f>
        <v>CAI - Pre-Apprenticeship and Enhanced OJT</v>
      </c>
    </row>
    <row r="18" spans="1:18" s="47" customFormat="1" ht="7.9" hidden="1" customHeight="1" x14ac:dyDescent="0.25">
      <c r="B18" s="48"/>
      <c r="C18" s="49"/>
      <c r="D18" s="51"/>
      <c r="E18" s="51"/>
      <c r="F18" s="51"/>
      <c r="G18" s="51"/>
      <c r="H18" s="51"/>
      <c r="I18" s="51"/>
      <c r="J18" s="51"/>
    </row>
    <row r="19" spans="1:18" ht="25.15" customHeight="1" x14ac:dyDescent="0.2">
      <c r="B19" s="242" t="s">
        <v>309</v>
      </c>
      <c r="C19" s="242"/>
      <c r="D19" s="225" t="s">
        <v>418</v>
      </c>
      <c r="E19" s="225"/>
      <c r="F19" s="225"/>
      <c r="G19" s="225"/>
      <c r="H19" s="223" t="s">
        <v>416</v>
      </c>
      <c r="I19" s="223"/>
      <c r="J19" s="179"/>
      <c r="K19" s="32"/>
      <c r="L19" s="32"/>
      <c r="M19" s="32"/>
      <c r="N19" s="32"/>
      <c r="O19" s="32"/>
      <c r="P19" s="32"/>
      <c r="Q19" s="32"/>
      <c r="R19" s="32"/>
    </row>
    <row r="20" spans="1:18" s="47" customFormat="1" ht="7.9" customHeight="1" x14ac:dyDescent="0.25">
      <c r="B20" s="48"/>
      <c r="C20" s="49"/>
      <c r="D20" s="51"/>
      <c r="E20" s="51"/>
      <c r="F20" s="51"/>
      <c r="G20" s="51"/>
      <c r="H20" s="51"/>
      <c r="I20" s="51"/>
      <c r="J20" s="51"/>
    </row>
    <row r="21" spans="1:18" ht="25.15" customHeight="1" x14ac:dyDescent="0.2">
      <c r="B21" s="242" t="s">
        <v>408</v>
      </c>
      <c r="C21" s="242"/>
      <c r="D21" s="224" t="s">
        <v>417</v>
      </c>
      <c r="E21" s="224"/>
      <c r="F21" s="224"/>
      <c r="G21" s="224"/>
      <c r="H21" s="223" t="s">
        <v>416</v>
      </c>
      <c r="I21" s="223"/>
      <c r="J21" s="179"/>
      <c r="K21" s="179"/>
      <c r="L21" s="32"/>
      <c r="M21" s="32"/>
      <c r="N21" s="32"/>
      <c r="O21" s="32"/>
      <c r="P21" s="32"/>
      <c r="Q21" s="32"/>
      <c r="R21" s="32" t="str">
        <f>CONCATENATE(D21,E21,F21)</f>
        <v>17-192</v>
      </c>
    </row>
    <row r="22" spans="1:18" ht="7.9" customHeight="1" x14ac:dyDescent="0.2">
      <c r="C22" s="72"/>
      <c r="D22" s="73"/>
      <c r="E22" s="73"/>
      <c r="F22" s="73"/>
      <c r="G22" s="73"/>
      <c r="H22" s="73"/>
      <c r="I22" s="98"/>
      <c r="J22" s="98"/>
    </row>
    <row r="23" spans="1:18" s="75" customFormat="1" ht="25.15" customHeight="1" x14ac:dyDescent="0.2">
      <c r="A23" s="74"/>
      <c r="C23" s="186" t="s">
        <v>302</v>
      </c>
      <c r="D23" s="230" t="s">
        <v>410</v>
      </c>
      <c r="E23" s="226"/>
      <c r="F23" s="226"/>
      <c r="G23" s="226"/>
      <c r="H23" s="226"/>
      <c r="I23" s="226"/>
      <c r="J23" s="179" t="str">
        <f>IF(D23="","Please Type Funding Source within 'CCCCO' tab","")</f>
        <v/>
      </c>
      <c r="K23" s="179"/>
    </row>
    <row r="24" spans="1:18" s="75" customFormat="1" ht="7.9" customHeight="1" x14ac:dyDescent="0.2">
      <c r="A24" s="74"/>
      <c r="C24" s="94"/>
      <c r="D24" s="106"/>
      <c r="E24" s="106"/>
      <c r="F24" s="106"/>
      <c r="G24" s="106"/>
      <c r="H24" s="106"/>
      <c r="I24" s="106"/>
      <c r="J24" s="106"/>
    </row>
    <row r="25" spans="1:18" s="75" customFormat="1" ht="30" customHeight="1" x14ac:dyDescent="0.2">
      <c r="C25" s="186" t="s">
        <v>401</v>
      </c>
      <c r="D25" s="252"/>
      <c r="E25" s="252"/>
      <c r="F25" s="252"/>
      <c r="G25" s="252"/>
      <c r="H25" s="252"/>
      <c r="I25" s="253" t="str">
        <f>IF(D25="","Please Enter Project Budget Amount Processed To Date","")</f>
        <v>Please Enter Project Budget Amount Processed To Date</v>
      </c>
      <c r="J25" s="253"/>
    </row>
    <row r="26" spans="1:18" s="146" customFormat="1" ht="5.0999999999999996" customHeight="1" x14ac:dyDescent="0.2">
      <c r="C26" s="147"/>
      <c r="D26" s="251"/>
      <c r="E26" s="251"/>
      <c r="F26" s="251"/>
      <c r="G26" s="251"/>
      <c r="H26" s="251"/>
      <c r="I26" s="149"/>
    </row>
    <row r="27" spans="1:18" s="146" customFormat="1" ht="30" customHeight="1" x14ac:dyDescent="0.2">
      <c r="C27" s="147"/>
      <c r="D27" s="184"/>
      <c r="E27" s="184"/>
      <c r="F27" s="184"/>
      <c r="G27" s="184"/>
      <c r="H27" s="184"/>
      <c r="I27" s="148"/>
    </row>
    <row r="28" spans="1:18" ht="7.9" customHeight="1" x14ac:dyDescent="0.2">
      <c r="C28" s="72"/>
      <c r="D28" s="73"/>
      <c r="E28" s="73"/>
      <c r="F28" s="73"/>
      <c r="G28" s="73"/>
      <c r="H28" s="73"/>
      <c r="I28" s="98"/>
      <c r="J28" s="98"/>
    </row>
    <row r="29" spans="1:18" ht="15" hidden="1" customHeight="1" thickBot="1" x14ac:dyDescent="0.25">
      <c r="A29" s="254" t="s">
        <v>313</v>
      </c>
      <c r="B29" s="254"/>
      <c r="C29" s="254"/>
      <c r="D29" s="131"/>
      <c r="E29" s="131"/>
      <c r="F29" s="131"/>
      <c r="G29" s="131"/>
      <c r="H29" s="131"/>
      <c r="I29" s="131"/>
      <c r="J29" s="131"/>
    </row>
    <row r="30" spans="1:18" ht="40.15" hidden="1" customHeight="1" thickBot="1" x14ac:dyDescent="0.25">
      <c r="B30" s="132">
        <v>1</v>
      </c>
      <c r="C30" s="248"/>
      <c r="D30" s="249"/>
      <c r="E30" s="249"/>
      <c r="F30" s="249"/>
      <c r="G30" s="249"/>
      <c r="H30" s="249"/>
      <c r="I30" s="249"/>
      <c r="J30" s="250"/>
    </row>
    <row r="31" spans="1:18" ht="4.1500000000000004" hidden="1" customHeight="1" thickBot="1" x14ac:dyDescent="0.25">
      <c r="B31" s="132"/>
      <c r="D31" s="142"/>
      <c r="E31" s="142"/>
      <c r="F31" s="142"/>
      <c r="G31" s="142"/>
      <c r="H31" s="142"/>
      <c r="I31" s="142"/>
      <c r="J31" s="142"/>
    </row>
    <row r="32" spans="1:18" ht="40.15" hidden="1" customHeight="1" thickBot="1" x14ac:dyDescent="0.25">
      <c r="B32" s="132">
        <v>2</v>
      </c>
      <c r="C32" s="248"/>
      <c r="D32" s="249"/>
      <c r="E32" s="249"/>
      <c r="F32" s="249"/>
      <c r="G32" s="249"/>
      <c r="H32" s="249"/>
      <c r="I32" s="249"/>
      <c r="J32" s="250"/>
    </row>
    <row r="33" spans="2:10" ht="4.1500000000000004" hidden="1" customHeight="1" thickBot="1" x14ac:dyDescent="0.25">
      <c r="B33" s="132"/>
      <c r="D33" s="142"/>
      <c r="E33" s="142"/>
      <c r="F33" s="142"/>
      <c r="G33" s="142"/>
      <c r="H33" s="142"/>
      <c r="I33" s="142"/>
      <c r="J33" s="142"/>
    </row>
    <row r="34" spans="2:10" ht="40.15" hidden="1" customHeight="1" thickBot="1" x14ac:dyDescent="0.25">
      <c r="B34" s="132">
        <v>3</v>
      </c>
      <c r="C34" s="248"/>
      <c r="D34" s="249"/>
      <c r="E34" s="249"/>
      <c r="F34" s="249"/>
      <c r="G34" s="249"/>
      <c r="H34" s="249"/>
      <c r="I34" s="249"/>
      <c r="J34" s="250"/>
    </row>
    <row r="35" spans="2:10" ht="4.1500000000000004" hidden="1" customHeight="1" thickBot="1" x14ac:dyDescent="0.25">
      <c r="B35" s="132"/>
      <c r="D35" s="142"/>
      <c r="E35" s="142"/>
      <c r="F35" s="142"/>
      <c r="G35" s="142"/>
      <c r="H35" s="142"/>
      <c r="I35" s="142"/>
      <c r="J35" s="142"/>
    </row>
    <row r="36" spans="2:10" ht="40.15" hidden="1" customHeight="1" thickBot="1" x14ac:dyDescent="0.25">
      <c r="B36" s="132">
        <v>4</v>
      </c>
      <c r="C36" s="248"/>
      <c r="D36" s="249"/>
      <c r="E36" s="249"/>
      <c r="F36" s="249"/>
      <c r="G36" s="249"/>
      <c r="H36" s="249"/>
      <c r="I36" s="249"/>
      <c r="J36" s="250"/>
    </row>
    <row r="37" spans="2:10" ht="4.1500000000000004" hidden="1" customHeight="1" thickBot="1" x14ac:dyDescent="0.25">
      <c r="B37" s="132"/>
      <c r="D37" s="142"/>
      <c r="E37" s="142"/>
      <c r="F37" s="142"/>
      <c r="G37" s="142"/>
      <c r="H37" s="142"/>
      <c r="I37" s="142"/>
      <c r="J37" s="142"/>
    </row>
    <row r="38" spans="2:10" ht="40.15" hidden="1" customHeight="1" thickBot="1" x14ac:dyDescent="0.25">
      <c r="B38" s="132">
        <v>5</v>
      </c>
      <c r="C38" s="248"/>
      <c r="D38" s="249"/>
      <c r="E38" s="249"/>
      <c r="F38" s="249"/>
      <c r="G38" s="249"/>
      <c r="H38" s="249"/>
      <c r="I38" s="249"/>
      <c r="J38" s="250"/>
    </row>
    <row r="39" spans="2:10" ht="4.1500000000000004" hidden="1" customHeight="1" thickBot="1" x14ac:dyDescent="0.25">
      <c r="B39" s="132"/>
      <c r="D39" s="142"/>
      <c r="E39" s="142"/>
      <c r="F39" s="142"/>
      <c r="G39" s="142"/>
      <c r="H39" s="142"/>
      <c r="I39" s="142"/>
      <c r="J39" s="142"/>
    </row>
    <row r="40" spans="2:10" ht="40.15" hidden="1" customHeight="1" thickBot="1" x14ac:dyDescent="0.25">
      <c r="B40" s="132">
        <v>6</v>
      </c>
      <c r="C40" s="248"/>
      <c r="D40" s="249"/>
      <c r="E40" s="249"/>
      <c r="F40" s="249"/>
      <c r="G40" s="249"/>
      <c r="H40" s="249"/>
      <c r="I40" s="249"/>
      <c r="J40" s="250"/>
    </row>
    <row r="41" spans="2:10" ht="4.1500000000000004" hidden="1" customHeight="1" thickBot="1" x14ac:dyDescent="0.25">
      <c r="B41" s="132"/>
      <c r="D41" s="142"/>
      <c r="E41" s="142"/>
      <c r="F41" s="142"/>
      <c r="G41" s="142"/>
      <c r="H41" s="142"/>
      <c r="I41" s="142"/>
      <c r="J41" s="142"/>
    </row>
    <row r="42" spans="2:10" ht="40.15" hidden="1" customHeight="1" thickBot="1" x14ac:dyDescent="0.25">
      <c r="B42" s="132">
        <v>7</v>
      </c>
      <c r="C42" s="248"/>
      <c r="D42" s="249"/>
      <c r="E42" s="249"/>
      <c r="F42" s="249"/>
      <c r="G42" s="249"/>
      <c r="H42" s="249"/>
      <c r="I42" s="249"/>
      <c r="J42" s="250"/>
    </row>
    <row r="43" spans="2:10" ht="4.1500000000000004" hidden="1" customHeight="1" thickBot="1" x14ac:dyDescent="0.25">
      <c r="B43" s="132"/>
      <c r="D43" s="142"/>
      <c r="E43" s="142"/>
      <c r="F43" s="142"/>
      <c r="G43" s="142"/>
      <c r="H43" s="142"/>
      <c r="I43" s="142"/>
      <c r="J43" s="142"/>
    </row>
    <row r="44" spans="2:10" ht="40.15" hidden="1" customHeight="1" thickBot="1" x14ac:dyDescent="0.25">
      <c r="B44" s="132">
        <v>8</v>
      </c>
      <c r="C44" s="248"/>
      <c r="D44" s="249"/>
      <c r="E44" s="249"/>
      <c r="F44" s="249"/>
      <c r="G44" s="249"/>
      <c r="H44" s="249"/>
      <c r="I44" s="249"/>
      <c r="J44" s="250"/>
    </row>
    <row r="45" spans="2:10" ht="4.1500000000000004" hidden="1" customHeight="1" thickBot="1" x14ac:dyDescent="0.25">
      <c r="B45" s="132"/>
      <c r="D45" s="142"/>
      <c r="E45" s="142"/>
      <c r="F45" s="142"/>
      <c r="G45" s="142"/>
      <c r="H45" s="142"/>
      <c r="I45" s="142"/>
      <c r="J45" s="142"/>
    </row>
    <row r="46" spans="2:10" ht="40.15" hidden="1" customHeight="1" thickBot="1" x14ac:dyDescent="0.25">
      <c r="B46" s="132">
        <v>9</v>
      </c>
      <c r="C46" s="248"/>
      <c r="D46" s="249"/>
      <c r="E46" s="249"/>
      <c r="F46" s="249"/>
      <c r="G46" s="249"/>
      <c r="H46" s="249"/>
      <c r="I46" s="249"/>
      <c r="J46" s="250"/>
    </row>
    <row r="47" spans="2:10" ht="4.1500000000000004" hidden="1" customHeight="1" thickBot="1" x14ac:dyDescent="0.25">
      <c r="B47" s="132"/>
      <c r="D47" s="142"/>
      <c r="E47" s="142"/>
      <c r="F47" s="142"/>
      <c r="G47" s="142"/>
      <c r="H47" s="142"/>
      <c r="I47" s="142"/>
      <c r="J47" s="142"/>
    </row>
    <row r="48" spans="2:10" ht="40.15" hidden="1" customHeight="1" thickBot="1" x14ac:dyDescent="0.25">
      <c r="B48" s="132">
        <v>10</v>
      </c>
      <c r="C48" s="248"/>
      <c r="D48" s="249"/>
      <c r="E48" s="249"/>
      <c r="F48" s="249"/>
      <c r="G48" s="249"/>
      <c r="H48" s="249"/>
      <c r="I48" s="249"/>
      <c r="J48" s="250"/>
    </row>
    <row r="49" spans="3:10" ht="4.1500000000000004" customHeight="1" x14ac:dyDescent="0.2">
      <c r="C49" s="132"/>
      <c r="D49" s="133"/>
      <c r="E49" s="133"/>
      <c r="F49" s="133"/>
      <c r="G49" s="133"/>
      <c r="H49" s="133"/>
      <c r="I49" s="133"/>
      <c r="J49" s="133"/>
    </row>
  </sheetData>
  <sheetProtection algorithmName="SHA-512" hashValue="u9hDRLDUZjgfUuV2YSLWw+XyNqYp0ykwqHMejcuhLU0xqQOWtURZv4xmlz2TcUCP6TZlZddOZMsOPrjCa4etMA==" saltValue="b3msPbaZPj0aGEFyf5Yd3w==" spinCount="100000" sheet="1" objects="1" scenarios="1" selectLockedCells="1"/>
  <mergeCells count="25">
    <mergeCell ref="D26:H26"/>
    <mergeCell ref="C30:J30"/>
    <mergeCell ref="C32:J32"/>
    <mergeCell ref="D25:H25"/>
    <mergeCell ref="I25:J25"/>
    <mergeCell ref="A29:C29"/>
    <mergeCell ref="C46:J46"/>
    <mergeCell ref="C48:J48"/>
    <mergeCell ref="C38:J38"/>
    <mergeCell ref="C34:J34"/>
    <mergeCell ref="C36:J36"/>
    <mergeCell ref="C40:J40"/>
    <mergeCell ref="C42:J42"/>
    <mergeCell ref="C44:J44"/>
    <mergeCell ref="A1:J1"/>
    <mergeCell ref="A3:J3"/>
    <mergeCell ref="B21:C21"/>
    <mergeCell ref="B19:C19"/>
    <mergeCell ref="A5:J5"/>
    <mergeCell ref="A9:J9"/>
    <mergeCell ref="A11:C11"/>
    <mergeCell ref="D11:I11"/>
    <mergeCell ref="D17:I17"/>
    <mergeCell ref="A13:C13"/>
    <mergeCell ref="D13:I13"/>
  </mergeCells>
  <dataValidations count="1">
    <dataValidation type="list" allowBlank="1" showInputMessage="1" showErrorMessage="1" sqref="D17:I17">
      <formula1>#REF!</formula1>
    </dataValidation>
  </dataValidations>
  <printOptions horizontalCentered="1"/>
  <pageMargins left="0.25" right="0.25" top="1" bottom="0.25" header="0" footer="0"/>
  <pageSetup scale="80" orientation="portrait" r:id="rId1"/>
  <headerFooter alignWithMargins="0">
    <oddHeader>&amp;L&amp;"Arial,Bold"&amp;11Board of Governors, California Community Colleges
Chancellor's Office (CCCCO)</oddHeader>
    <oddFooter>&amp;LCCCCO Forms Package_no metrics-with match&amp;R9-2016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'Dropdown List'!$A$2:$A$73</xm:f>
          </x14:formula1>
          <xm:sqref>D11:I11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47"/>
  <sheetViews>
    <sheetView zoomScaleNormal="100" workbookViewId="0">
      <selection activeCell="D6" sqref="D6:E6"/>
    </sheetView>
  </sheetViews>
  <sheetFormatPr defaultColWidth="9.1640625" defaultRowHeight="11.25" x14ac:dyDescent="0.2"/>
  <cols>
    <col min="1" max="1" width="13" style="4" customWidth="1"/>
    <col min="2" max="2" width="8" style="4" customWidth="1"/>
    <col min="3" max="3" width="56.6640625" style="4" customWidth="1"/>
    <col min="4" max="4" width="12.1640625" style="4" customWidth="1"/>
    <col min="5" max="5" width="9.1640625" style="4"/>
    <col min="6" max="6" width="9.6640625" style="4" customWidth="1"/>
    <col min="7" max="7" width="18.5" style="4" customWidth="1"/>
    <col min="8" max="8" width="17.5" style="4" customWidth="1"/>
    <col min="9" max="9" width="27.83203125" style="4" customWidth="1"/>
    <col min="10" max="16384" width="9.1640625" style="4"/>
  </cols>
  <sheetData>
    <row r="1" spans="1:7" ht="18" x14ac:dyDescent="0.2">
      <c r="A1" s="240" t="s">
        <v>409</v>
      </c>
      <c r="B1" s="240"/>
      <c r="C1" s="240"/>
      <c r="D1" s="240"/>
      <c r="E1" s="240"/>
      <c r="F1" s="240"/>
      <c r="G1" s="240"/>
    </row>
    <row r="2" spans="1:7" ht="3" customHeight="1" x14ac:dyDescent="0.2">
      <c r="A2" s="197"/>
      <c r="B2" s="197"/>
      <c r="C2" s="197"/>
      <c r="D2" s="197"/>
    </row>
    <row r="3" spans="1:7" ht="15" x14ac:dyDescent="0.2">
      <c r="A3" s="255" t="s">
        <v>403</v>
      </c>
      <c r="B3" s="255"/>
      <c r="C3" s="255"/>
      <c r="D3" s="255"/>
      <c r="E3" s="255"/>
      <c r="F3" s="255"/>
      <c r="G3" s="255"/>
    </row>
    <row r="4" spans="1:7" ht="48" customHeight="1" x14ac:dyDescent="0.2">
      <c r="A4" s="16"/>
      <c r="B4" s="17"/>
      <c r="C4" s="99" t="s">
        <v>306</v>
      </c>
      <c r="D4" s="257" t="str">
        <f>IF('Do First'!D15="","Please Select Project on 'Do First' Tab",'Do First'!D15)</f>
        <v>CAI - Pre-Apprenticeship and Enhanced OJT</v>
      </c>
      <c r="E4" s="257"/>
      <c r="F4" s="257"/>
      <c r="G4" s="257"/>
    </row>
    <row r="5" spans="1:7" ht="28.5" customHeight="1" x14ac:dyDescent="0.2">
      <c r="A5" s="16"/>
      <c r="B5" s="17"/>
      <c r="C5" s="110" t="s">
        <v>11</v>
      </c>
      <c r="D5" s="257">
        <f>'Do First'!D13:I13</f>
        <v>0</v>
      </c>
      <c r="E5" s="257"/>
      <c r="F5" s="257"/>
      <c r="G5" s="257"/>
    </row>
    <row r="6" spans="1:7" ht="18" customHeight="1" x14ac:dyDescent="0.25">
      <c r="A6" s="96"/>
      <c r="B6" s="96"/>
      <c r="C6" s="99" t="str">
        <f>'Do First'!B21</f>
        <v>RFA NUMBER:</v>
      </c>
      <c r="D6" s="256" t="str">
        <f>IF('Do First'!H21&lt;&gt;"","ERROR",'Do First'!R21)</f>
        <v>17-192</v>
      </c>
      <c r="E6" s="256"/>
      <c r="F6" s="52"/>
      <c r="G6" s="107"/>
    </row>
    <row r="7" spans="1:7" ht="7.9" customHeight="1" x14ac:dyDescent="0.2">
      <c r="A7" s="2"/>
      <c r="B7" s="2"/>
      <c r="C7" s="2"/>
      <c r="D7" s="2"/>
      <c r="E7" s="2"/>
      <c r="F7" s="2"/>
      <c r="G7" s="2"/>
    </row>
    <row r="8" spans="1:7" ht="20.25" x14ac:dyDescent="0.3">
      <c r="A8" s="276" t="s">
        <v>232</v>
      </c>
      <c r="B8" s="276"/>
      <c r="C8" s="276"/>
      <c r="D8" s="276"/>
      <c r="E8" s="276"/>
      <c r="F8" s="276"/>
      <c r="G8" s="276"/>
    </row>
    <row r="9" spans="1:7" ht="7.9" customHeight="1" thickBot="1" x14ac:dyDescent="0.25">
      <c r="A9" s="2"/>
      <c r="B9" s="2"/>
      <c r="C9" s="2"/>
      <c r="D9" s="2"/>
      <c r="E9" s="2"/>
      <c r="F9" s="2"/>
      <c r="G9" s="2"/>
    </row>
    <row r="10" spans="1:7" s="20" customFormat="1" ht="24.95" customHeight="1" x14ac:dyDescent="0.25">
      <c r="A10" s="43" t="s">
        <v>251</v>
      </c>
      <c r="B10" s="278" t="str">
        <f>IF('Do First'!D11="","",'Do First'!D11)</f>
        <v/>
      </c>
      <c r="C10" s="278"/>
      <c r="D10" s="278"/>
      <c r="E10" s="278"/>
      <c r="F10" s="278"/>
      <c r="G10" s="279"/>
    </row>
    <row r="11" spans="1:7" s="20" customFormat="1" ht="24.95" customHeight="1" x14ac:dyDescent="0.25">
      <c r="A11" s="41" t="s">
        <v>233</v>
      </c>
      <c r="B11" s="261"/>
      <c r="C11" s="261"/>
      <c r="D11" s="261"/>
      <c r="E11" s="261"/>
      <c r="F11" s="261"/>
      <c r="G11" s="277"/>
    </row>
    <row r="12" spans="1:7" s="20" customFormat="1" ht="24.95" customHeight="1" x14ac:dyDescent="0.25">
      <c r="A12" s="41" t="s">
        <v>294</v>
      </c>
      <c r="B12" s="261"/>
      <c r="C12" s="261"/>
      <c r="D12" s="42" t="s">
        <v>238</v>
      </c>
      <c r="E12" s="93" t="s">
        <v>295</v>
      </c>
      <c r="F12" s="42" t="s">
        <v>296</v>
      </c>
      <c r="G12" s="91"/>
    </row>
    <row r="13" spans="1:7" s="20" customFormat="1" ht="4.9000000000000004" customHeight="1" thickBot="1" x14ac:dyDescent="0.3">
      <c r="A13" s="22"/>
      <c r="B13" s="23"/>
      <c r="C13" s="23"/>
      <c r="D13" s="23"/>
      <c r="E13" s="23"/>
      <c r="F13" s="23"/>
      <c r="G13" s="24"/>
    </row>
    <row r="14" spans="1:7" s="20" customFormat="1" ht="7.9" customHeight="1" thickBot="1" x14ac:dyDescent="0.3">
      <c r="A14" s="25"/>
      <c r="B14" s="25"/>
      <c r="C14" s="25"/>
      <c r="D14" s="25"/>
      <c r="E14" s="25"/>
      <c r="F14" s="25"/>
      <c r="G14" s="25"/>
    </row>
    <row r="15" spans="1:7" s="20" customFormat="1" ht="19.899999999999999" customHeight="1" x14ac:dyDescent="0.25">
      <c r="A15" s="262" t="s">
        <v>299</v>
      </c>
      <c r="B15" s="263"/>
      <c r="C15" s="263"/>
      <c r="D15" s="263"/>
      <c r="E15" s="263"/>
      <c r="F15" s="263"/>
      <c r="G15" s="264"/>
    </row>
    <row r="16" spans="1:7" s="20" customFormat="1" ht="30" customHeight="1" x14ac:dyDescent="0.25">
      <c r="A16" s="44" t="s">
        <v>29</v>
      </c>
      <c r="B16" s="275"/>
      <c r="C16" s="275"/>
      <c r="D16" s="45" t="s">
        <v>234</v>
      </c>
      <c r="E16" s="270"/>
      <c r="F16" s="270"/>
      <c r="G16" s="271"/>
    </row>
    <row r="17" spans="1:7" s="20" customFormat="1" ht="30" customHeight="1" x14ac:dyDescent="0.25">
      <c r="A17" s="46" t="s">
        <v>30</v>
      </c>
      <c r="B17" s="269"/>
      <c r="C17" s="269"/>
      <c r="D17" s="45" t="s">
        <v>235</v>
      </c>
      <c r="E17" s="270"/>
      <c r="F17" s="270"/>
      <c r="G17" s="271"/>
    </row>
    <row r="18" spans="1:7" s="20" customFormat="1" ht="24.95" customHeight="1" x14ac:dyDescent="0.25">
      <c r="A18" s="267" t="s">
        <v>297</v>
      </c>
      <c r="B18" s="268"/>
      <c r="C18" s="261"/>
      <c r="D18" s="261"/>
      <c r="E18" s="265"/>
      <c r="F18" s="265"/>
      <c r="G18" s="266"/>
    </row>
    <row r="19" spans="1:7" s="20" customFormat="1" ht="4.9000000000000004" customHeight="1" thickBot="1" x14ac:dyDescent="0.3">
      <c r="A19" s="22"/>
      <c r="B19" s="23"/>
      <c r="C19" s="23"/>
      <c r="D19" s="23"/>
      <c r="E19" s="23"/>
      <c r="F19" s="23"/>
      <c r="G19" s="24"/>
    </row>
    <row r="20" spans="1:7" s="20" customFormat="1" ht="7.9" customHeight="1" thickBot="1" x14ac:dyDescent="0.3"/>
    <row r="21" spans="1:7" s="20" customFormat="1" ht="19.899999999999999" customHeight="1" x14ac:dyDescent="0.25">
      <c r="A21" s="258" t="s">
        <v>244</v>
      </c>
      <c r="B21" s="259"/>
      <c r="C21" s="259"/>
      <c r="D21" s="259"/>
      <c r="E21" s="259"/>
      <c r="F21" s="259"/>
      <c r="G21" s="260"/>
    </row>
    <row r="22" spans="1:7" s="20" customFormat="1" ht="30" customHeight="1" x14ac:dyDescent="0.25">
      <c r="A22" s="44" t="s">
        <v>29</v>
      </c>
      <c r="B22" s="275"/>
      <c r="C22" s="275"/>
      <c r="D22" s="45" t="s">
        <v>234</v>
      </c>
      <c r="E22" s="270"/>
      <c r="F22" s="270"/>
      <c r="G22" s="271"/>
    </row>
    <row r="23" spans="1:7" s="20" customFormat="1" ht="30" customHeight="1" x14ac:dyDescent="0.25">
      <c r="A23" s="46" t="s">
        <v>30</v>
      </c>
      <c r="B23" s="269"/>
      <c r="C23" s="269"/>
      <c r="D23" s="45" t="s">
        <v>235</v>
      </c>
      <c r="E23" s="270"/>
      <c r="F23" s="270"/>
      <c r="G23" s="271"/>
    </row>
    <row r="24" spans="1:7" s="20" customFormat="1" ht="24.95" customHeight="1" x14ac:dyDescent="0.25">
      <c r="A24" s="267" t="s">
        <v>297</v>
      </c>
      <c r="B24" s="268"/>
      <c r="C24" s="261"/>
      <c r="D24" s="261"/>
      <c r="E24" s="265"/>
      <c r="F24" s="265"/>
      <c r="G24" s="266"/>
    </row>
    <row r="25" spans="1:7" s="20" customFormat="1" ht="4.9000000000000004" customHeight="1" thickBot="1" x14ac:dyDescent="0.3">
      <c r="A25" s="22"/>
      <c r="B25" s="23"/>
      <c r="C25" s="23"/>
      <c r="D25" s="23"/>
      <c r="E25" s="23"/>
      <c r="F25" s="23"/>
      <c r="G25" s="24"/>
    </row>
    <row r="26" spans="1:7" s="20" customFormat="1" ht="7.9" customHeight="1" thickBot="1" x14ac:dyDescent="0.3"/>
    <row r="27" spans="1:7" s="20" customFormat="1" ht="19.899999999999999" customHeight="1" x14ac:dyDescent="0.25">
      <c r="A27" s="258" t="s">
        <v>239</v>
      </c>
      <c r="B27" s="259"/>
      <c r="C27" s="259"/>
      <c r="D27" s="259"/>
      <c r="E27" s="259"/>
      <c r="F27" s="259"/>
      <c r="G27" s="260"/>
    </row>
    <row r="28" spans="1:7" s="20" customFormat="1" ht="30" customHeight="1" x14ac:dyDescent="0.25">
      <c r="A28" s="44" t="s">
        <v>29</v>
      </c>
      <c r="B28" s="275"/>
      <c r="C28" s="275"/>
      <c r="D28" s="45" t="s">
        <v>234</v>
      </c>
      <c r="E28" s="270"/>
      <c r="F28" s="270"/>
      <c r="G28" s="271"/>
    </row>
    <row r="29" spans="1:7" s="20" customFormat="1" ht="30" customHeight="1" x14ac:dyDescent="0.25">
      <c r="A29" s="46" t="s">
        <v>30</v>
      </c>
      <c r="B29" s="269"/>
      <c r="C29" s="269"/>
      <c r="D29" s="45" t="s">
        <v>235</v>
      </c>
      <c r="E29" s="270"/>
      <c r="F29" s="270"/>
      <c r="G29" s="271"/>
    </row>
    <row r="30" spans="1:7" s="20" customFormat="1" ht="24.95" customHeight="1" x14ac:dyDescent="0.25">
      <c r="A30" s="267" t="s">
        <v>297</v>
      </c>
      <c r="B30" s="268"/>
      <c r="C30" s="261"/>
      <c r="D30" s="261"/>
      <c r="E30" s="265"/>
      <c r="F30" s="265"/>
      <c r="G30" s="266"/>
    </row>
    <row r="31" spans="1:7" s="20" customFormat="1" ht="7.9" customHeight="1" x14ac:dyDescent="0.25">
      <c r="A31" s="21"/>
      <c r="B31" s="25"/>
      <c r="C31" s="25"/>
      <c r="D31" s="25"/>
      <c r="E31" s="25"/>
      <c r="F31" s="25"/>
      <c r="G31" s="26"/>
    </row>
    <row r="32" spans="1:7" s="20" customFormat="1" ht="19.899999999999999" customHeight="1" x14ac:dyDescent="0.25">
      <c r="A32" s="272" t="s">
        <v>236</v>
      </c>
      <c r="B32" s="273"/>
      <c r="C32" s="273"/>
      <c r="D32" s="273"/>
      <c r="E32" s="273"/>
      <c r="F32" s="273"/>
      <c r="G32" s="274"/>
    </row>
    <row r="33" spans="1:7" s="20" customFormat="1" ht="30" customHeight="1" x14ac:dyDescent="0.25">
      <c r="A33" s="44" t="s">
        <v>29</v>
      </c>
      <c r="B33" s="275"/>
      <c r="C33" s="275"/>
      <c r="D33" s="45" t="s">
        <v>234</v>
      </c>
      <c r="E33" s="270"/>
      <c r="F33" s="270"/>
      <c r="G33" s="271"/>
    </row>
    <row r="34" spans="1:7" s="20" customFormat="1" ht="30" customHeight="1" x14ac:dyDescent="0.25">
      <c r="A34" s="46" t="s">
        <v>30</v>
      </c>
      <c r="B34" s="269"/>
      <c r="C34" s="269"/>
      <c r="D34" s="45" t="s">
        <v>235</v>
      </c>
      <c r="E34" s="270"/>
      <c r="F34" s="270"/>
      <c r="G34" s="271"/>
    </row>
    <row r="35" spans="1:7" s="20" customFormat="1" ht="24.95" customHeight="1" x14ac:dyDescent="0.25">
      <c r="A35" s="267" t="s">
        <v>297</v>
      </c>
      <c r="B35" s="268"/>
      <c r="C35" s="261"/>
      <c r="D35" s="261"/>
      <c r="E35" s="265"/>
      <c r="F35" s="265"/>
      <c r="G35" s="266"/>
    </row>
    <row r="36" spans="1:7" s="20" customFormat="1" ht="4.9000000000000004" customHeight="1" thickBot="1" x14ac:dyDescent="0.3">
      <c r="A36" s="22"/>
      <c r="B36" s="23"/>
      <c r="C36" s="23"/>
      <c r="D36" s="23"/>
      <c r="E36" s="23"/>
      <c r="F36" s="23"/>
      <c r="G36" s="24"/>
    </row>
    <row r="37" spans="1:7" s="20" customFormat="1" ht="7.9" customHeight="1" thickBot="1" x14ac:dyDescent="0.3"/>
    <row r="38" spans="1:7" s="20" customFormat="1" ht="19.899999999999999" customHeight="1" x14ac:dyDescent="0.25">
      <c r="A38" s="258" t="s">
        <v>298</v>
      </c>
      <c r="B38" s="259"/>
      <c r="C38" s="259"/>
      <c r="D38" s="259"/>
      <c r="E38" s="259"/>
      <c r="F38" s="259"/>
      <c r="G38" s="260"/>
    </row>
    <row r="39" spans="1:7" s="20" customFormat="1" ht="30" customHeight="1" x14ac:dyDescent="0.25">
      <c r="A39" s="44" t="s">
        <v>29</v>
      </c>
      <c r="B39" s="275"/>
      <c r="C39" s="275"/>
      <c r="D39" s="45" t="s">
        <v>234</v>
      </c>
      <c r="E39" s="270"/>
      <c r="F39" s="270"/>
      <c r="G39" s="271"/>
    </row>
    <row r="40" spans="1:7" s="20" customFormat="1" ht="30" customHeight="1" x14ac:dyDescent="0.25">
      <c r="A40" s="46" t="s">
        <v>30</v>
      </c>
      <c r="B40" s="269"/>
      <c r="C40" s="269"/>
      <c r="D40" s="45" t="s">
        <v>235</v>
      </c>
      <c r="E40" s="270"/>
      <c r="F40" s="270"/>
      <c r="G40" s="271"/>
    </row>
    <row r="41" spans="1:7" s="20" customFormat="1" ht="24.95" customHeight="1" x14ac:dyDescent="0.25">
      <c r="A41" s="267" t="s">
        <v>297</v>
      </c>
      <c r="B41" s="268"/>
      <c r="C41" s="261"/>
      <c r="D41" s="261"/>
      <c r="E41" s="265"/>
      <c r="F41" s="265"/>
      <c r="G41" s="266"/>
    </row>
    <row r="42" spans="1:7" s="20" customFormat="1" ht="7.9" customHeight="1" x14ac:dyDescent="0.25">
      <c r="A42" s="21"/>
      <c r="B42" s="25"/>
      <c r="C42" s="25"/>
      <c r="D42" s="25"/>
      <c r="E42" s="25"/>
      <c r="F42" s="25"/>
      <c r="G42" s="26"/>
    </row>
    <row r="43" spans="1:7" s="20" customFormat="1" ht="19.899999999999999" customHeight="1" x14ac:dyDescent="0.25">
      <c r="A43" s="272" t="s">
        <v>237</v>
      </c>
      <c r="B43" s="273"/>
      <c r="C43" s="273"/>
      <c r="D43" s="273"/>
      <c r="E43" s="273"/>
      <c r="F43" s="273"/>
      <c r="G43" s="274"/>
    </row>
    <row r="44" spans="1:7" s="20" customFormat="1" ht="30" customHeight="1" x14ac:dyDescent="0.25">
      <c r="A44" s="44" t="s">
        <v>29</v>
      </c>
      <c r="B44" s="275"/>
      <c r="C44" s="275"/>
      <c r="D44" s="45" t="s">
        <v>234</v>
      </c>
      <c r="E44" s="270"/>
      <c r="F44" s="270"/>
      <c r="G44" s="271"/>
    </row>
    <row r="45" spans="1:7" s="20" customFormat="1" ht="30" customHeight="1" x14ac:dyDescent="0.25">
      <c r="A45" s="46" t="s">
        <v>30</v>
      </c>
      <c r="B45" s="269"/>
      <c r="C45" s="269"/>
      <c r="D45" s="45" t="s">
        <v>235</v>
      </c>
      <c r="E45" s="270"/>
      <c r="F45" s="270"/>
      <c r="G45" s="271"/>
    </row>
    <row r="46" spans="1:7" s="20" customFormat="1" ht="24.95" customHeight="1" x14ac:dyDescent="0.25">
      <c r="A46" s="267" t="s">
        <v>297</v>
      </c>
      <c r="B46" s="268"/>
      <c r="C46" s="261"/>
      <c r="D46" s="261"/>
      <c r="E46" s="265"/>
      <c r="F46" s="265"/>
      <c r="G46" s="266"/>
    </row>
    <row r="47" spans="1:7" s="20" customFormat="1" ht="4.9000000000000004" customHeight="1" thickBot="1" x14ac:dyDescent="0.3">
      <c r="A47" s="22"/>
      <c r="B47" s="23"/>
      <c r="C47" s="23"/>
      <c r="D47" s="23"/>
      <c r="E47" s="23"/>
      <c r="F47" s="23"/>
      <c r="G47" s="24"/>
    </row>
  </sheetData>
  <sheetProtection selectLockedCells="1"/>
  <mergeCells count="57">
    <mergeCell ref="C35:D35"/>
    <mergeCell ref="A27:G27"/>
    <mergeCell ref="A32:G32"/>
    <mergeCell ref="E35:G35"/>
    <mergeCell ref="E30:G30"/>
    <mergeCell ref="B33:C33"/>
    <mergeCell ref="E33:G33"/>
    <mergeCell ref="B34:C34"/>
    <mergeCell ref="E34:G34"/>
    <mergeCell ref="A30:B30"/>
    <mergeCell ref="C30:D30"/>
    <mergeCell ref="E28:G28"/>
    <mergeCell ref="B29:C29"/>
    <mergeCell ref="E29:G29"/>
    <mergeCell ref="B39:C39"/>
    <mergeCell ref="E39:G39"/>
    <mergeCell ref="B40:C40"/>
    <mergeCell ref="E40:G40"/>
    <mergeCell ref="A8:G8"/>
    <mergeCell ref="B22:C22"/>
    <mergeCell ref="E22:G22"/>
    <mergeCell ref="B11:G11"/>
    <mergeCell ref="B10:G10"/>
    <mergeCell ref="B12:C12"/>
    <mergeCell ref="E17:G17"/>
    <mergeCell ref="E16:G16"/>
    <mergeCell ref="B16:C16"/>
    <mergeCell ref="B17:C17"/>
    <mergeCell ref="B28:C28"/>
    <mergeCell ref="A18:B18"/>
    <mergeCell ref="A46:B46"/>
    <mergeCell ref="C46:D46"/>
    <mergeCell ref="A43:G43"/>
    <mergeCell ref="E46:G46"/>
    <mergeCell ref="E41:G41"/>
    <mergeCell ref="B44:C44"/>
    <mergeCell ref="E44:G44"/>
    <mergeCell ref="B45:C45"/>
    <mergeCell ref="E45:G45"/>
    <mergeCell ref="A41:B41"/>
    <mergeCell ref="C41:D41"/>
    <mergeCell ref="A1:G1"/>
    <mergeCell ref="A3:G3"/>
    <mergeCell ref="D6:E6"/>
    <mergeCell ref="D4:G4"/>
    <mergeCell ref="A38:G38"/>
    <mergeCell ref="C18:D18"/>
    <mergeCell ref="A15:G15"/>
    <mergeCell ref="A21:G21"/>
    <mergeCell ref="E18:G18"/>
    <mergeCell ref="A24:B24"/>
    <mergeCell ref="C24:D24"/>
    <mergeCell ref="E24:G24"/>
    <mergeCell ref="B23:C23"/>
    <mergeCell ref="E23:G23"/>
    <mergeCell ref="D5:G5"/>
    <mergeCell ref="A35:B35"/>
  </mergeCells>
  <printOptions horizontalCentered="1"/>
  <pageMargins left="0.25" right="0.25" top="0.5" bottom="0.25" header="0" footer="0"/>
  <pageSetup scale="85" orientation="portrait" r:id="rId1"/>
  <headerFooter alignWithMargins="0">
    <oddHeader>&amp;L&amp;"Arial,Bold"&amp;11Board of Governors, California Community Colleges
Chancellor's Office (CCCCO)</oddHeader>
    <oddFooter>&amp;LCCCCO Forms Package_no metrics-with match&amp;R9-2016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tabColor theme="9" tint="0.59999389629810485"/>
  </sheetPr>
  <dimension ref="A1:W83"/>
  <sheetViews>
    <sheetView zoomScaleNormal="100" workbookViewId="0">
      <selection activeCell="D68" sqref="D68"/>
    </sheetView>
  </sheetViews>
  <sheetFormatPr defaultColWidth="9.1640625" defaultRowHeight="11.25" x14ac:dyDescent="0.2"/>
  <cols>
    <col min="1" max="1" width="16.1640625" style="5" customWidth="1"/>
    <col min="2" max="2" width="7" style="66" customWidth="1"/>
    <col min="3" max="3" width="100.83203125" style="5" customWidth="1"/>
    <col min="4" max="4" width="42.6640625" style="5" customWidth="1"/>
    <col min="5" max="5" width="16.83203125" style="33" customWidth="1"/>
    <col min="6" max="21" width="9.1640625" style="5" customWidth="1"/>
    <col min="22" max="22" width="19.5" style="5" hidden="1" customWidth="1"/>
    <col min="23" max="23" width="7" style="5" bestFit="1" customWidth="1"/>
    <col min="24" max="16384" width="9.1640625" style="5"/>
  </cols>
  <sheetData>
    <row r="1" spans="1:5" ht="18" x14ac:dyDescent="0.2">
      <c r="A1" s="240" t="s">
        <v>409</v>
      </c>
      <c r="B1" s="240"/>
      <c r="C1" s="240"/>
      <c r="D1" s="240"/>
    </row>
    <row r="2" spans="1:5" ht="3" customHeight="1" x14ac:dyDescent="0.2">
      <c r="A2" s="197"/>
      <c r="B2" s="197"/>
      <c r="C2" s="197"/>
      <c r="D2" s="197"/>
    </row>
    <row r="3" spans="1:5" ht="15" customHeight="1" x14ac:dyDescent="0.2">
      <c r="A3" s="255" t="s">
        <v>403</v>
      </c>
      <c r="B3" s="255"/>
      <c r="C3" s="255"/>
      <c r="D3" s="255"/>
    </row>
    <row r="4" spans="1:5" ht="49.5" customHeight="1" x14ac:dyDescent="0.2">
      <c r="A4" s="16"/>
      <c r="B4" s="64"/>
      <c r="C4" s="99" t="s">
        <v>306</v>
      </c>
      <c r="D4" s="177" t="str">
        <f>'Contact Page'!D4</f>
        <v>CAI - Pre-Apprenticeship and Enhanced OJT</v>
      </c>
    </row>
    <row r="5" spans="1:5" ht="30" customHeight="1" x14ac:dyDescent="0.2">
      <c r="A5" s="17"/>
      <c r="B5" s="64"/>
      <c r="C5" s="105" t="s">
        <v>10</v>
      </c>
      <c r="D5" s="178">
        <f>'Do First'!D11:I11</f>
        <v>0</v>
      </c>
    </row>
    <row r="6" spans="1:5" ht="30" customHeight="1" x14ac:dyDescent="0.2">
      <c r="A6" s="17"/>
      <c r="B6" s="64"/>
      <c r="C6" s="105" t="s">
        <v>11</v>
      </c>
      <c r="D6" s="203">
        <f>'Do First'!D13:I13</f>
        <v>0</v>
      </c>
    </row>
    <row r="7" spans="1:5" ht="18" customHeight="1" x14ac:dyDescent="0.2">
      <c r="A7" s="3"/>
      <c r="B7" s="65"/>
      <c r="C7" s="105" t="str">
        <f>'Contact Page'!C6</f>
        <v>RFA NUMBER:</v>
      </c>
      <c r="D7" s="100" t="str">
        <f>'Contact Page'!D6</f>
        <v>17-192</v>
      </c>
    </row>
    <row r="8" spans="1:5" ht="4.9000000000000004" customHeight="1" x14ac:dyDescent="0.25">
      <c r="A8" s="3"/>
      <c r="B8" s="65"/>
      <c r="C8" s="18"/>
      <c r="D8" s="39"/>
    </row>
    <row r="9" spans="1:5" ht="21.95" customHeight="1" x14ac:dyDescent="0.3">
      <c r="A9" s="276" t="s">
        <v>33</v>
      </c>
      <c r="B9" s="276"/>
      <c r="C9" s="276"/>
      <c r="D9" s="276"/>
    </row>
    <row r="10" spans="1:5" ht="3.6" customHeight="1" thickBot="1" x14ac:dyDescent="0.25">
      <c r="A10" s="3"/>
      <c r="B10" s="65"/>
      <c r="C10" s="3"/>
      <c r="D10" s="3"/>
    </row>
    <row r="11" spans="1:5" s="3" customFormat="1" ht="17.100000000000001" customHeight="1" x14ac:dyDescent="0.2">
      <c r="A11" s="286" t="s">
        <v>15</v>
      </c>
      <c r="B11" s="282" t="s">
        <v>16</v>
      </c>
      <c r="C11" s="283"/>
      <c r="D11" s="280" t="s">
        <v>404</v>
      </c>
      <c r="E11" s="172"/>
    </row>
    <row r="12" spans="1:5" s="3" customFormat="1" ht="17.100000000000001" customHeight="1" x14ac:dyDescent="0.2">
      <c r="A12" s="287"/>
      <c r="B12" s="284"/>
      <c r="C12" s="285"/>
      <c r="D12" s="281"/>
      <c r="E12" s="172"/>
    </row>
    <row r="13" spans="1:5" s="53" customFormat="1" ht="31.5" customHeight="1" thickBot="1" x14ac:dyDescent="0.25">
      <c r="A13" s="288"/>
      <c r="B13" s="284"/>
      <c r="C13" s="285"/>
      <c r="D13" s="181" t="str">
        <f>IF('Do First'!D25="","Enter Project Budget on 'Do First' Tab",'Do First'!D25)</f>
        <v>Enter Project Budget on 'Do First' Tab</v>
      </c>
      <c r="E13" s="173" t="str">
        <f>IF(D13&lt;=0,"Please enter requested amount on 'Do First' tab.","")</f>
        <v/>
      </c>
    </row>
    <row r="14" spans="1:5" ht="15" customHeight="1" x14ac:dyDescent="0.2">
      <c r="A14" s="291" t="s">
        <v>264</v>
      </c>
      <c r="B14" s="162"/>
      <c r="C14" s="150"/>
      <c r="D14" s="309"/>
    </row>
    <row r="15" spans="1:5" ht="30" customHeight="1" x14ac:dyDescent="0.2">
      <c r="A15" s="292"/>
      <c r="B15" s="153"/>
      <c r="C15" s="151"/>
      <c r="D15" s="310"/>
    </row>
    <row r="16" spans="1:5" ht="15" customHeight="1" x14ac:dyDescent="0.2">
      <c r="A16" s="292"/>
      <c r="B16" s="152"/>
      <c r="C16" s="152"/>
      <c r="D16" s="305"/>
    </row>
    <row r="17" spans="1:22" ht="30" customHeight="1" x14ac:dyDescent="0.2">
      <c r="A17" s="292"/>
      <c r="B17" s="163"/>
      <c r="C17" s="151"/>
      <c r="D17" s="308"/>
    </row>
    <row r="18" spans="1:22" ht="15" customHeight="1" x14ac:dyDescent="0.2">
      <c r="A18" s="292"/>
      <c r="B18" s="153"/>
      <c r="C18" s="153"/>
      <c r="D18" s="305"/>
    </row>
    <row r="19" spans="1:22" ht="30" customHeight="1" x14ac:dyDescent="0.2">
      <c r="A19" s="292"/>
      <c r="B19" s="153"/>
      <c r="C19" s="153"/>
      <c r="D19" s="308"/>
      <c r="V19" s="67"/>
    </row>
    <row r="20" spans="1:22" ht="15" customHeight="1" x14ac:dyDescent="0.2">
      <c r="A20" s="292"/>
      <c r="B20" s="152"/>
      <c r="C20" s="152"/>
      <c r="D20" s="305"/>
    </row>
    <row r="21" spans="1:22" ht="30" customHeight="1" thickBot="1" x14ac:dyDescent="0.3">
      <c r="A21" s="292"/>
      <c r="B21" s="153"/>
      <c r="C21" s="151"/>
      <c r="D21" s="308"/>
      <c r="E21" s="174">
        <f>SUM(D14:D21)</f>
        <v>0</v>
      </c>
      <c r="V21" s="67"/>
    </row>
    <row r="22" spans="1:22" ht="15" customHeight="1" x14ac:dyDescent="0.2">
      <c r="A22" s="291" t="s">
        <v>266</v>
      </c>
      <c r="B22" s="150"/>
      <c r="C22" s="150"/>
      <c r="D22" s="309"/>
    </row>
    <row r="23" spans="1:22" ht="30" customHeight="1" x14ac:dyDescent="0.2">
      <c r="A23" s="292"/>
      <c r="B23" s="153"/>
      <c r="C23" s="151"/>
      <c r="D23" s="310"/>
    </row>
    <row r="24" spans="1:22" ht="15" customHeight="1" x14ac:dyDescent="0.2">
      <c r="A24" s="292"/>
      <c r="B24" s="152"/>
      <c r="C24" s="152"/>
      <c r="D24" s="305"/>
    </row>
    <row r="25" spans="1:22" ht="30" customHeight="1" x14ac:dyDescent="0.2">
      <c r="A25" s="292"/>
      <c r="B25" s="153"/>
      <c r="C25" s="151"/>
      <c r="D25" s="308"/>
    </row>
    <row r="26" spans="1:22" ht="15" customHeight="1" x14ac:dyDescent="0.2">
      <c r="A26" s="292"/>
      <c r="B26" s="152"/>
      <c r="C26" s="152"/>
      <c r="D26" s="305"/>
    </row>
    <row r="27" spans="1:22" ht="30" customHeight="1" x14ac:dyDescent="0.2">
      <c r="A27" s="292"/>
      <c r="B27" s="153"/>
      <c r="C27" s="151"/>
      <c r="D27" s="308"/>
      <c r="V27" s="67"/>
    </row>
    <row r="28" spans="1:22" ht="15" customHeight="1" x14ac:dyDescent="0.2">
      <c r="A28" s="292"/>
      <c r="B28" s="152"/>
      <c r="C28" s="152"/>
      <c r="D28" s="305"/>
    </row>
    <row r="29" spans="1:22" ht="30" customHeight="1" thickBot="1" x14ac:dyDescent="0.3">
      <c r="A29" s="293"/>
      <c r="B29" s="154"/>
      <c r="C29" s="154"/>
      <c r="D29" s="306"/>
      <c r="E29" s="174">
        <f>SUM(D22:D29)</f>
        <v>0</v>
      </c>
      <c r="V29" s="67"/>
    </row>
    <row r="30" spans="1:22" ht="15" customHeight="1" x14ac:dyDescent="0.25">
      <c r="A30" s="291" t="s">
        <v>34</v>
      </c>
      <c r="B30" s="300" t="s">
        <v>18</v>
      </c>
      <c r="C30" s="301"/>
      <c r="D30" s="166"/>
      <c r="E30" s="174"/>
    </row>
    <row r="31" spans="1:22" ht="30" customHeight="1" x14ac:dyDescent="0.25">
      <c r="A31" s="292"/>
      <c r="B31" s="155"/>
      <c r="C31" s="156"/>
      <c r="D31" s="164"/>
      <c r="E31" s="174"/>
    </row>
    <row r="32" spans="1:22" ht="30" customHeight="1" x14ac:dyDescent="0.25">
      <c r="A32" s="292"/>
      <c r="B32" s="155"/>
      <c r="C32" s="156"/>
      <c r="D32" s="164"/>
      <c r="E32" s="174"/>
    </row>
    <row r="33" spans="1:5" ht="30" customHeight="1" x14ac:dyDescent="0.25">
      <c r="A33" s="292"/>
      <c r="B33" s="155"/>
      <c r="C33" s="156"/>
      <c r="D33" s="164"/>
      <c r="E33" s="174"/>
    </row>
    <row r="34" spans="1:5" ht="30" customHeight="1" x14ac:dyDescent="0.25">
      <c r="A34" s="292"/>
      <c r="B34" s="155"/>
      <c r="C34" s="156"/>
      <c r="D34" s="164"/>
      <c r="E34" s="174"/>
    </row>
    <row r="35" spans="1:5" ht="30" customHeight="1" x14ac:dyDescent="0.25">
      <c r="A35" s="292"/>
      <c r="B35" s="155"/>
      <c r="C35" s="156"/>
      <c r="D35" s="164"/>
      <c r="E35" s="174"/>
    </row>
    <row r="36" spans="1:5" ht="30" customHeight="1" x14ac:dyDescent="0.25">
      <c r="A36" s="292"/>
      <c r="B36" s="155"/>
      <c r="C36" s="156"/>
      <c r="D36" s="164"/>
      <c r="E36" s="174"/>
    </row>
    <row r="37" spans="1:5" ht="30" customHeight="1" x14ac:dyDescent="0.25">
      <c r="A37" s="292"/>
      <c r="B37" s="155"/>
      <c r="C37" s="156"/>
      <c r="D37" s="164"/>
      <c r="E37" s="174"/>
    </row>
    <row r="38" spans="1:5" ht="30" customHeight="1" thickBot="1" x14ac:dyDescent="0.3">
      <c r="A38" s="293"/>
      <c r="B38" s="157"/>
      <c r="C38" s="158"/>
      <c r="D38" s="165"/>
      <c r="E38" s="174">
        <f>SUM(D31:D38)</f>
        <v>0</v>
      </c>
    </row>
    <row r="39" spans="1:5" ht="15" customHeight="1" x14ac:dyDescent="0.25">
      <c r="A39" s="291" t="s">
        <v>247</v>
      </c>
      <c r="B39" s="307" t="s">
        <v>19</v>
      </c>
      <c r="C39" s="307"/>
      <c r="D39" s="166"/>
      <c r="E39" s="174"/>
    </row>
    <row r="40" spans="1:5" ht="30" customHeight="1" x14ac:dyDescent="0.25">
      <c r="A40" s="292"/>
      <c r="B40" s="155"/>
      <c r="C40" s="159"/>
      <c r="D40" s="164"/>
      <c r="E40" s="174"/>
    </row>
    <row r="41" spans="1:5" ht="30" customHeight="1" x14ac:dyDescent="0.25">
      <c r="A41" s="292"/>
      <c r="B41" s="155"/>
      <c r="C41" s="159"/>
      <c r="D41" s="164"/>
      <c r="E41" s="174"/>
    </row>
    <row r="42" spans="1:5" ht="30" customHeight="1" x14ac:dyDescent="0.25">
      <c r="A42" s="292"/>
      <c r="B42" s="155"/>
      <c r="C42" s="159"/>
      <c r="D42" s="164"/>
      <c r="E42" s="174"/>
    </row>
    <row r="43" spans="1:5" ht="30" customHeight="1" x14ac:dyDescent="0.25">
      <c r="A43" s="292"/>
      <c r="B43" s="155"/>
      <c r="C43" s="159"/>
      <c r="D43" s="164"/>
      <c r="E43" s="174"/>
    </row>
    <row r="44" spans="1:5" ht="30" customHeight="1" x14ac:dyDescent="0.25">
      <c r="A44" s="292"/>
      <c r="B44" s="155"/>
      <c r="C44" s="159"/>
      <c r="D44" s="164"/>
      <c r="E44" s="174"/>
    </row>
    <row r="45" spans="1:5" ht="30" customHeight="1" x14ac:dyDescent="0.25">
      <c r="A45" s="292"/>
      <c r="B45" s="155"/>
      <c r="C45" s="160"/>
      <c r="D45" s="164"/>
      <c r="E45" s="174"/>
    </row>
    <row r="46" spans="1:5" ht="30" customHeight="1" thickBot="1" x14ac:dyDescent="0.3">
      <c r="A46" s="293"/>
      <c r="B46" s="157"/>
      <c r="C46" s="161"/>
      <c r="D46" s="165"/>
      <c r="E46" s="174">
        <f>SUM(D40:D46)</f>
        <v>0</v>
      </c>
    </row>
    <row r="47" spans="1:5" ht="15" customHeight="1" x14ac:dyDescent="0.25">
      <c r="A47" s="291" t="s">
        <v>248</v>
      </c>
      <c r="B47" s="300" t="s">
        <v>249</v>
      </c>
      <c r="C47" s="301"/>
      <c r="D47" s="166"/>
      <c r="E47" s="174"/>
    </row>
    <row r="48" spans="1:5" ht="30" customHeight="1" x14ac:dyDescent="0.25">
      <c r="A48" s="292"/>
      <c r="B48" s="155"/>
      <c r="C48" s="156"/>
      <c r="D48" s="164"/>
      <c r="E48" s="174"/>
    </row>
    <row r="49" spans="1:5" ht="30" customHeight="1" x14ac:dyDescent="0.25">
      <c r="A49" s="292"/>
      <c r="B49" s="155"/>
      <c r="C49" s="156"/>
      <c r="D49" s="164"/>
      <c r="E49" s="174"/>
    </row>
    <row r="50" spans="1:5" ht="30" customHeight="1" x14ac:dyDescent="0.25">
      <c r="A50" s="292"/>
      <c r="B50" s="155"/>
      <c r="C50" s="156"/>
      <c r="D50" s="164"/>
      <c r="E50" s="174"/>
    </row>
    <row r="51" spans="1:5" ht="30" customHeight="1" x14ac:dyDescent="0.25">
      <c r="A51" s="292"/>
      <c r="B51" s="155"/>
      <c r="C51" s="156"/>
      <c r="D51" s="164"/>
      <c r="E51" s="174"/>
    </row>
    <row r="52" spans="1:5" ht="30" customHeight="1" x14ac:dyDescent="0.25">
      <c r="A52" s="292"/>
      <c r="B52" s="155"/>
      <c r="C52" s="156"/>
      <c r="D52" s="164"/>
      <c r="E52" s="174"/>
    </row>
    <row r="53" spans="1:5" ht="30" customHeight="1" x14ac:dyDescent="0.25">
      <c r="A53" s="292"/>
      <c r="B53" s="155"/>
      <c r="C53" s="156"/>
      <c r="D53" s="164"/>
      <c r="E53" s="174"/>
    </row>
    <row r="54" spans="1:5" ht="30" customHeight="1" x14ac:dyDescent="0.25">
      <c r="A54" s="292"/>
      <c r="B54" s="155"/>
      <c r="C54" s="156"/>
      <c r="D54" s="164"/>
      <c r="E54" s="174"/>
    </row>
    <row r="55" spans="1:5" ht="30" customHeight="1" x14ac:dyDescent="0.25">
      <c r="A55" s="292"/>
      <c r="B55" s="155"/>
      <c r="C55" s="156"/>
      <c r="D55" s="164"/>
      <c r="E55" s="174"/>
    </row>
    <row r="56" spans="1:5" ht="30" customHeight="1" x14ac:dyDescent="0.25">
      <c r="A56" s="292"/>
      <c r="B56" s="155"/>
      <c r="C56" s="156"/>
      <c r="D56" s="164"/>
      <c r="E56" s="174"/>
    </row>
    <row r="57" spans="1:5" ht="30" customHeight="1" x14ac:dyDescent="0.25">
      <c r="A57" s="292"/>
      <c r="B57" s="155"/>
      <c r="C57" s="156"/>
      <c r="D57" s="164"/>
      <c r="E57" s="174"/>
    </row>
    <row r="58" spans="1:5" ht="30" customHeight="1" x14ac:dyDescent="0.25">
      <c r="A58" s="292"/>
      <c r="B58" s="155"/>
      <c r="C58" s="156"/>
      <c r="D58" s="164"/>
      <c r="E58" s="174"/>
    </row>
    <row r="59" spans="1:5" ht="30" customHeight="1" x14ac:dyDescent="0.25">
      <c r="A59" s="292"/>
      <c r="B59" s="155"/>
      <c r="C59" s="156"/>
      <c r="D59" s="164"/>
      <c r="E59" s="174"/>
    </row>
    <row r="60" spans="1:5" ht="30" customHeight="1" x14ac:dyDescent="0.25">
      <c r="A60" s="292"/>
      <c r="B60" s="155"/>
      <c r="C60" s="156"/>
      <c r="D60" s="164"/>
      <c r="E60" s="174"/>
    </row>
    <row r="61" spans="1:5" ht="30" customHeight="1" x14ac:dyDescent="0.25">
      <c r="A61" s="292"/>
      <c r="B61" s="155"/>
      <c r="C61" s="156"/>
      <c r="D61" s="164"/>
      <c r="E61" s="174"/>
    </row>
    <row r="62" spans="1:5" ht="30" customHeight="1" x14ac:dyDescent="0.25">
      <c r="A62" s="292"/>
      <c r="B62" s="155"/>
      <c r="C62" s="156"/>
      <c r="D62" s="164"/>
      <c r="E62" s="174"/>
    </row>
    <row r="63" spans="1:5" ht="30" customHeight="1" x14ac:dyDescent="0.25">
      <c r="A63" s="292"/>
      <c r="B63" s="155"/>
      <c r="C63" s="156"/>
      <c r="D63" s="164"/>
      <c r="E63" s="174"/>
    </row>
    <row r="64" spans="1:5" ht="30" customHeight="1" x14ac:dyDescent="0.25">
      <c r="A64" s="292"/>
      <c r="B64" s="155"/>
      <c r="C64" s="156"/>
      <c r="D64" s="164"/>
      <c r="E64" s="174"/>
    </row>
    <row r="65" spans="1:23" ht="30" customHeight="1" x14ac:dyDescent="0.25">
      <c r="A65" s="292"/>
      <c r="B65" s="155"/>
      <c r="C65" s="156"/>
      <c r="D65" s="164"/>
      <c r="E65" s="174"/>
    </row>
    <row r="66" spans="1:23" ht="30" customHeight="1" thickBot="1" x14ac:dyDescent="0.3">
      <c r="A66" s="293"/>
      <c r="B66" s="157"/>
      <c r="C66" s="158"/>
      <c r="D66" s="165"/>
      <c r="E66" s="174">
        <f>SUM(D48:D66)</f>
        <v>0</v>
      </c>
    </row>
    <row r="67" spans="1:23" ht="15" customHeight="1" x14ac:dyDescent="0.25">
      <c r="A67" s="291" t="s">
        <v>35</v>
      </c>
      <c r="B67" s="302" t="s">
        <v>250</v>
      </c>
      <c r="C67" s="303"/>
      <c r="D67" s="166"/>
      <c r="E67" s="174"/>
    </row>
    <row r="68" spans="1:23" ht="30" customHeight="1" x14ac:dyDescent="0.25">
      <c r="A68" s="292"/>
      <c r="B68" s="155"/>
      <c r="C68" s="156"/>
      <c r="D68" s="164"/>
      <c r="E68" s="174"/>
    </row>
    <row r="69" spans="1:23" ht="30" customHeight="1" thickBot="1" x14ac:dyDescent="0.3">
      <c r="A69" s="293"/>
      <c r="B69" s="157"/>
      <c r="C69" s="158"/>
      <c r="D69" s="165"/>
      <c r="E69" s="174">
        <f>SUM(D68:D69)</f>
        <v>0</v>
      </c>
    </row>
    <row r="70" spans="1:23" ht="15" customHeight="1" x14ac:dyDescent="0.25">
      <c r="A70" s="292" t="s">
        <v>254</v>
      </c>
      <c r="B70" s="304" t="s">
        <v>255</v>
      </c>
      <c r="C70" s="304"/>
      <c r="D70" s="166"/>
    </row>
    <row r="71" spans="1:23" ht="30" customHeight="1" thickBot="1" x14ac:dyDescent="0.3">
      <c r="A71" s="293"/>
      <c r="B71" s="158"/>
      <c r="C71" s="158"/>
      <c r="D71" s="165">
        <v>0</v>
      </c>
      <c r="E71" s="174">
        <f>D71</f>
        <v>0</v>
      </c>
    </row>
    <row r="72" spans="1:23" ht="20.100000000000001" customHeight="1" thickBot="1" x14ac:dyDescent="0.3">
      <c r="A72" s="289" t="s">
        <v>256</v>
      </c>
      <c r="B72" s="290"/>
      <c r="C72" s="290"/>
      <c r="D72" s="170">
        <f>SUM(D14:D71)</f>
        <v>0</v>
      </c>
    </row>
    <row r="73" spans="1:23" ht="20.100000000000001" customHeight="1" x14ac:dyDescent="0.25">
      <c r="A73" s="294" t="s">
        <v>390</v>
      </c>
      <c r="B73" s="295"/>
      <c r="C73" s="296"/>
      <c r="D73" s="171">
        <f>ROUNDDOWN(D72*4%,0)</f>
        <v>0</v>
      </c>
      <c r="E73" s="175"/>
      <c r="V73" s="33" t="e">
        <f>ROUNDDOWN(D13*4%,0)</f>
        <v>#VALUE!</v>
      </c>
      <c r="W73" s="33" t="e">
        <f>ROUNDDOWN(D13*4%,0)</f>
        <v>#VALUE!</v>
      </c>
    </row>
    <row r="74" spans="1:23" ht="26.25" customHeight="1" thickBot="1" x14ac:dyDescent="0.25">
      <c r="A74" s="297"/>
      <c r="B74" s="298"/>
      <c r="C74" s="299"/>
      <c r="D74" s="176" t="e">
        <f>IF(D73&gt;V73,"ERROR-Exceeds the 4% allowed","")</f>
        <v>#VALUE!</v>
      </c>
      <c r="E74" s="175"/>
    </row>
    <row r="75" spans="1:23" ht="20.100000000000001" customHeight="1" thickBot="1" x14ac:dyDescent="0.3">
      <c r="A75" s="289" t="s">
        <v>257</v>
      </c>
      <c r="B75" s="290"/>
      <c r="C75" s="290"/>
      <c r="D75" s="170">
        <f>SUM(D72:D73)</f>
        <v>0</v>
      </c>
      <c r="V75" s="33">
        <f>SUM(D72:D73)</f>
        <v>0</v>
      </c>
      <c r="W75" s="33" t="e">
        <f>SUM(W73:W74)</f>
        <v>#VALUE!</v>
      </c>
    </row>
    <row r="76" spans="1:23" ht="54" customHeight="1" x14ac:dyDescent="0.2">
      <c r="A76" s="3"/>
      <c r="B76" s="65"/>
      <c r="C76" s="3"/>
      <c r="D76" s="167" t="str">
        <f>IF(D75&gt;D13,"ERROR-Total Costs Requested have Exceeded the Project Budget Amount Awarded.","")</f>
        <v/>
      </c>
    </row>
    <row r="83" spans="22:22" x14ac:dyDescent="0.2">
      <c r="V83" s="97"/>
    </row>
  </sheetData>
  <sheetProtection algorithmName="SHA-512" hashValue="BSbIh61xBPPp0g69PX3/snXVtZOpQQFTIjIiUksONaPBRFpUt9FEr0msMMPd198q0Bb4t3QOtnyLUROna9k3KQ==" saltValue="Yz/A+uRPV6LW4KGZbfTR0A==" spinCount="100000" sheet="1" objects="1" scenarios="1" formatCells="0" formatRows="0" selectLockedCells="1"/>
  <mergeCells count="29">
    <mergeCell ref="D16:D17"/>
    <mergeCell ref="D24:D25"/>
    <mergeCell ref="B30:C30"/>
    <mergeCell ref="D22:D23"/>
    <mergeCell ref="A14:A21"/>
    <mergeCell ref="D14:D15"/>
    <mergeCell ref="D20:D21"/>
    <mergeCell ref="A22:A29"/>
    <mergeCell ref="A39:A46"/>
    <mergeCell ref="D28:D29"/>
    <mergeCell ref="B39:C39"/>
    <mergeCell ref="A30:A38"/>
    <mergeCell ref="D18:D19"/>
    <mergeCell ref="D26:D27"/>
    <mergeCell ref="A75:C75"/>
    <mergeCell ref="A47:A66"/>
    <mergeCell ref="A67:A69"/>
    <mergeCell ref="A70:A71"/>
    <mergeCell ref="A73:C74"/>
    <mergeCell ref="B47:C47"/>
    <mergeCell ref="B67:C67"/>
    <mergeCell ref="B70:C70"/>
    <mergeCell ref="A72:C72"/>
    <mergeCell ref="A1:D1"/>
    <mergeCell ref="A3:D3"/>
    <mergeCell ref="D11:D12"/>
    <mergeCell ref="A9:D9"/>
    <mergeCell ref="B11:C13"/>
    <mergeCell ref="A11:A13"/>
  </mergeCells>
  <printOptions horizontalCentered="1"/>
  <pageMargins left="0.25" right="0.25" top="0.5" bottom="0.25" header="0" footer="0"/>
  <pageSetup scale="73" orientation="portrait" r:id="rId1"/>
  <headerFooter alignWithMargins="0">
    <oddHeader>&amp;L&amp;"Arial,Bold"&amp;11Board of Governors, California Community Colleges
Chancellor's Office (CCCCO)</oddHeader>
    <oddFooter>&amp;LCCCCO Forms Package_no metrics-with match&amp;R9-2016</oddFooter>
  </headerFooter>
  <rowBreaks count="1" manualBreakCount="1">
    <brk id="46" max="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66"/>
  <sheetViews>
    <sheetView workbookViewId="0">
      <selection activeCell="D6" sqref="D6"/>
    </sheetView>
  </sheetViews>
  <sheetFormatPr defaultColWidth="9.1640625" defaultRowHeight="11.25" x14ac:dyDescent="0.2"/>
  <cols>
    <col min="1" max="1" width="16.1640625" style="5" customWidth="1"/>
    <col min="2" max="2" width="5.5" style="66" customWidth="1"/>
    <col min="3" max="3" width="73.6640625" style="5" customWidth="1"/>
    <col min="4" max="4" width="42.33203125" style="5" customWidth="1"/>
    <col min="5" max="16384" width="9.1640625" style="5"/>
  </cols>
  <sheetData>
    <row r="1" spans="1:5" ht="18" x14ac:dyDescent="0.25">
      <c r="A1" s="240" t="s">
        <v>409</v>
      </c>
      <c r="B1" s="240"/>
      <c r="C1" s="240"/>
      <c r="D1" s="240"/>
      <c r="E1" s="196"/>
    </row>
    <row r="2" spans="1:5" ht="3" customHeight="1" x14ac:dyDescent="0.25">
      <c r="A2" s="197"/>
      <c r="B2" s="197"/>
      <c r="C2" s="197"/>
      <c r="D2" s="197"/>
      <c r="E2" s="195"/>
    </row>
    <row r="3" spans="1:5" ht="15" x14ac:dyDescent="0.2">
      <c r="A3" s="255" t="s">
        <v>403</v>
      </c>
      <c r="B3" s="255"/>
      <c r="C3" s="255"/>
      <c r="D3" s="255"/>
    </row>
    <row r="4" spans="1:5" ht="48" customHeight="1" x14ac:dyDescent="0.2">
      <c r="A4" s="16"/>
      <c r="B4" s="64"/>
      <c r="C4" s="99" t="s">
        <v>306</v>
      </c>
      <c r="D4" s="202" t="str">
        <f>'Contact Page'!D4</f>
        <v>CAI - Pre-Apprenticeship and Enhanced OJT</v>
      </c>
      <c r="E4" s="3"/>
    </row>
    <row r="5" spans="1:5" ht="25.9" customHeight="1" x14ac:dyDescent="0.2">
      <c r="A5" s="17"/>
      <c r="B5" s="64"/>
      <c r="C5" s="105" t="s">
        <v>10</v>
      </c>
      <c r="D5" s="203">
        <f>'Do First'!D11:I11</f>
        <v>0</v>
      </c>
      <c r="E5" s="3"/>
    </row>
    <row r="6" spans="1:5" ht="25.9" customHeight="1" x14ac:dyDescent="0.2">
      <c r="A6" s="17"/>
      <c r="B6" s="64"/>
      <c r="C6" s="105" t="s">
        <v>11</v>
      </c>
      <c r="D6" s="203">
        <f>'Do First'!D13:I13</f>
        <v>0</v>
      </c>
      <c r="E6" s="3"/>
    </row>
    <row r="7" spans="1:5" ht="18" customHeight="1" x14ac:dyDescent="0.2">
      <c r="A7" s="3"/>
      <c r="B7" s="65"/>
      <c r="C7" s="105" t="str">
        <f>'Contact Page'!C6</f>
        <v>RFA NUMBER:</v>
      </c>
      <c r="D7" s="100" t="str">
        <f>'Budget Detail Sheet'!D7</f>
        <v>17-192</v>
      </c>
      <c r="E7" s="3"/>
    </row>
    <row r="8" spans="1:5" ht="4.9000000000000004" customHeight="1" x14ac:dyDescent="0.25">
      <c r="A8" s="3"/>
      <c r="B8" s="65"/>
      <c r="C8" s="18"/>
      <c r="D8" s="39"/>
      <c r="E8" s="3"/>
    </row>
    <row r="9" spans="1:5" ht="19.899999999999999" customHeight="1" x14ac:dyDescent="0.3">
      <c r="A9" s="276" t="s">
        <v>33</v>
      </c>
      <c r="B9" s="276"/>
      <c r="C9" s="276"/>
      <c r="D9" s="276"/>
      <c r="E9" s="3"/>
    </row>
    <row r="10" spans="1:5" ht="3.6" customHeight="1" thickBot="1" x14ac:dyDescent="0.25">
      <c r="A10" s="3"/>
      <c r="B10" s="65"/>
      <c r="C10" s="3"/>
      <c r="D10" s="3"/>
      <c r="E10" s="3"/>
    </row>
    <row r="11" spans="1:5" s="3" customFormat="1" ht="16.149999999999999" customHeight="1" x14ac:dyDescent="0.2">
      <c r="A11" s="327" t="s">
        <v>15</v>
      </c>
      <c r="B11" s="329" t="s">
        <v>16</v>
      </c>
      <c r="C11" s="330"/>
      <c r="D11" s="95" t="s">
        <v>252</v>
      </c>
    </row>
    <row r="12" spans="1:5" s="53" customFormat="1" ht="16.149999999999999" customHeight="1" thickBot="1" x14ac:dyDescent="0.3">
      <c r="A12" s="328"/>
      <c r="B12" s="331"/>
      <c r="C12" s="332"/>
      <c r="D12" s="68" t="str">
        <f>'Budget Detail Sheet'!D13</f>
        <v>Enter Project Budget on 'Do First' Tab</v>
      </c>
    </row>
    <row r="13" spans="1:5" ht="13.15" customHeight="1" x14ac:dyDescent="0.2">
      <c r="A13" s="313" t="s">
        <v>264</v>
      </c>
      <c r="B13" s="86">
        <v>1100</v>
      </c>
      <c r="C13" s="63" t="s">
        <v>245</v>
      </c>
      <c r="D13" s="324">
        <v>0</v>
      </c>
      <c r="E13" s="3"/>
    </row>
    <row r="14" spans="1:5" ht="21" customHeight="1" x14ac:dyDescent="0.2">
      <c r="A14" s="314"/>
      <c r="B14" s="87"/>
      <c r="C14" s="76" t="s">
        <v>265</v>
      </c>
      <c r="D14" s="319"/>
      <c r="E14" s="3"/>
    </row>
    <row r="15" spans="1:5" x14ac:dyDescent="0.2">
      <c r="A15" s="314"/>
      <c r="B15" s="81">
        <v>1200</v>
      </c>
      <c r="C15" s="78" t="s">
        <v>289</v>
      </c>
      <c r="D15" s="326">
        <v>0</v>
      </c>
      <c r="E15" s="3"/>
    </row>
    <row r="16" spans="1:5" ht="21" customHeight="1" x14ac:dyDescent="0.2">
      <c r="A16" s="314"/>
      <c r="B16" s="87"/>
      <c r="C16" s="59" t="s">
        <v>265</v>
      </c>
      <c r="D16" s="319"/>
      <c r="E16" s="3"/>
    </row>
    <row r="17" spans="1:5" ht="10.15" customHeight="1" x14ac:dyDescent="0.2">
      <c r="A17" s="314"/>
      <c r="B17" s="80" t="s">
        <v>286</v>
      </c>
      <c r="C17" s="77" t="s">
        <v>285</v>
      </c>
      <c r="D17" s="318">
        <v>0</v>
      </c>
      <c r="E17" s="3"/>
    </row>
    <row r="18" spans="1:5" ht="21" customHeight="1" x14ac:dyDescent="0.2">
      <c r="A18" s="314"/>
      <c r="B18" s="80"/>
      <c r="C18" s="59" t="s">
        <v>265</v>
      </c>
      <c r="D18" s="318"/>
      <c r="E18" s="3"/>
    </row>
    <row r="19" spans="1:5" ht="13.15" customHeight="1" x14ac:dyDescent="0.2">
      <c r="A19" s="314"/>
      <c r="B19" s="81" t="s">
        <v>287</v>
      </c>
      <c r="C19" s="77" t="s">
        <v>288</v>
      </c>
      <c r="D19" s="326">
        <v>0</v>
      </c>
      <c r="E19" s="3"/>
    </row>
    <row r="20" spans="1:5" ht="21" customHeight="1" thickBot="1" x14ac:dyDescent="0.25">
      <c r="A20" s="315"/>
      <c r="B20" s="82"/>
      <c r="C20" s="62" t="s">
        <v>265</v>
      </c>
      <c r="D20" s="321"/>
      <c r="E20" s="3"/>
    </row>
    <row r="21" spans="1:5" ht="13.15" customHeight="1" x14ac:dyDescent="0.2">
      <c r="A21" s="313" t="s">
        <v>266</v>
      </c>
      <c r="B21" s="79">
        <v>2100</v>
      </c>
      <c r="C21" s="63" t="s">
        <v>269</v>
      </c>
      <c r="D21" s="324">
        <v>0</v>
      </c>
      <c r="E21" s="3"/>
    </row>
    <row r="22" spans="1:5" ht="21" customHeight="1" x14ac:dyDescent="0.2">
      <c r="A22" s="314"/>
      <c r="B22" s="80"/>
      <c r="C22" s="59" t="s">
        <v>265</v>
      </c>
      <c r="D22" s="319"/>
      <c r="E22" s="3"/>
    </row>
    <row r="23" spans="1:5" ht="13.15" customHeight="1" x14ac:dyDescent="0.2">
      <c r="A23" s="314"/>
      <c r="B23" s="83" t="s">
        <v>246</v>
      </c>
      <c r="C23" s="54" t="s">
        <v>268</v>
      </c>
      <c r="D23" s="326">
        <v>0</v>
      </c>
      <c r="E23" s="3"/>
    </row>
    <row r="24" spans="1:5" ht="21" customHeight="1" x14ac:dyDescent="0.2">
      <c r="A24" s="314"/>
      <c r="B24" s="85"/>
      <c r="C24" s="59" t="s">
        <v>265</v>
      </c>
      <c r="D24" s="319"/>
      <c r="E24" s="3"/>
    </row>
    <row r="25" spans="1:5" ht="13.15" customHeight="1" x14ac:dyDescent="0.2">
      <c r="A25" s="314"/>
      <c r="B25" s="84" t="s">
        <v>291</v>
      </c>
      <c r="C25" s="77" t="s">
        <v>290</v>
      </c>
      <c r="D25" s="318">
        <v>0</v>
      </c>
      <c r="E25" s="3"/>
    </row>
    <row r="26" spans="1:5" ht="21" customHeight="1" x14ac:dyDescent="0.2">
      <c r="A26" s="314"/>
      <c r="B26" s="80"/>
      <c r="C26" s="76" t="s">
        <v>265</v>
      </c>
      <c r="D26" s="319"/>
      <c r="E26" s="3"/>
    </row>
    <row r="27" spans="1:5" ht="13.15" customHeight="1" x14ac:dyDescent="0.2">
      <c r="A27" s="314"/>
      <c r="B27" s="81" t="s">
        <v>293</v>
      </c>
      <c r="C27" s="77" t="s">
        <v>292</v>
      </c>
      <c r="D27" s="326">
        <v>0</v>
      </c>
      <c r="E27" s="3"/>
    </row>
    <row r="28" spans="1:5" ht="21" customHeight="1" thickBot="1" x14ac:dyDescent="0.25">
      <c r="A28" s="315"/>
      <c r="B28" s="82"/>
      <c r="C28" s="62" t="s">
        <v>265</v>
      </c>
      <c r="D28" s="321"/>
      <c r="E28" s="3"/>
    </row>
    <row r="29" spans="1:5" ht="13.15" customHeight="1" x14ac:dyDescent="0.2">
      <c r="A29" s="313" t="s">
        <v>34</v>
      </c>
      <c r="B29" s="322" t="s">
        <v>18</v>
      </c>
      <c r="C29" s="323"/>
      <c r="D29" s="324">
        <v>0</v>
      </c>
      <c r="E29" s="3"/>
    </row>
    <row r="30" spans="1:5" ht="13.15" customHeight="1" x14ac:dyDescent="0.2">
      <c r="A30" s="314"/>
      <c r="B30" s="84"/>
      <c r="C30" s="56" t="s">
        <v>260</v>
      </c>
      <c r="D30" s="318"/>
      <c r="E30" s="3"/>
    </row>
    <row r="31" spans="1:5" ht="13.15" customHeight="1" thickBot="1" x14ac:dyDescent="0.25">
      <c r="A31" s="315"/>
      <c r="B31" s="88"/>
      <c r="C31" s="61" t="s">
        <v>260</v>
      </c>
      <c r="D31" s="321"/>
      <c r="E31" s="3"/>
    </row>
    <row r="32" spans="1:5" ht="13.15" customHeight="1" x14ac:dyDescent="0.2">
      <c r="A32" s="313" t="s">
        <v>247</v>
      </c>
      <c r="B32" s="325" t="s">
        <v>19</v>
      </c>
      <c r="C32" s="325"/>
      <c r="D32" s="324">
        <v>0</v>
      </c>
      <c r="E32" s="3"/>
    </row>
    <row r="33" spans="1:5" ht="13.15" customHeight="1" x14ac:dyDescent="0.2">
      <c r="A33" s="314"/>
      <c r="B33" s="57"/>
      <c r="C33" s="56" t="s">
        <v>270</v>
      </c>
      <c r="D33" s="318"/>
      <c r="E33" s="3"/>
    </row>
    <row r="34" spans="1:5" ht="13.15" customHeight="1" x14ac:dyDescent="0.2">
      <c r="A34" s="314"/>
      <c r="B34" s="57"/>
      <c r="C34" s="55" t="s">
        <v>262</v>
      </c>
      <c r="D34" s="318"/>
      <c r="E34" s="3"/>
    </row>
    <row r="35" spans="1:5" ht="13.15" customHeight="1" thickBot="1" x14ac:dyDescent="0.25">
      <c r="A35" s="315"/>
      <c r="B35" s="88"/>
      <c r="C35" s="71" t="s">
        <v>261</v>
      </c>
      <c r="D35" s="321"/>
      <c r="E35" s="3"/>
    </row>
    <row r="36" spans="1:5" ht="13.15" customHeight="1" x14ac:dyDescent="0.2">
      <c r="A36" s="313" t="s">
        <v>248</v>
      </c>
      <c r="B36" s="322" t="s">
        <v>249</v>
      </c>
      <c r="C36" s="323"/>
      <c r="D36" s="324">
        <v>0</v>
      </c>
      <c r="E36" s="3"/>
    </row>
    <row r="37" spans="1:5" ht="13.15" customHeight="1" x14ac:dyDescent="0.2">
      <c r="A37" s="314"/>
      <c r="B37" s="84" t="s">
        <v>267</v>
      </c>
      <c r="C37" s="56"/>
      <c r="D37" s="318"/>
      <c r="E37" s="3"/>
    </row>
    <row r="38" spans="1:5" ht="13.15" customHeight="1" x14ac:dyDescent="0.2">
      <c r="A38" s="314"/>
      <c r="B38" s="84"/>
      <c r="C38" s="56" t="s">
        <v>280</v>
      </c>
      <c r="D38" s="318"/>
      <c r="E38" s="3"/>
    </row>
    <row r="39" spans="1:5" ht="13.15" customHeight="1" x14ac:dyDescent="0.2">
      <c r="A39" s="314"/>
      <c r="B39" s="84"/>
      <c r="C39" s="56" t="s">
        <v>281</v>
      </c>
      <c r="D39" s="318"/>
      <c r="E39" s="3"/>
    </row>
    <row r="40" spans="1:5" ht="13.15" customHeight="1" x14ac:dyDescent="0.2">
      <c r="A40" s="314"/>
      <c r="B40" s="57" t="s">
        <v>275</v>
      </c>
      <c r="C40" s="57"/>
      <c r="D40" s="318"/>
      <c r="E40" s="3"/>
    </row>
    <row r="41" spans="1:5" ht="13.15" customHeight="1" x14ac:dyDescent="0.2">
      <c r="A41" s="314"/>
      <c r="B41" s="57"/>
      <c r="C41" s="57"/>
      <c r="D41" s="318"/>
      <c r="E41" s="3"/>
    </row>
    <row r="42" spans="1:5" ht="13.15" customHeight="1" x14ac:dyDescent="0.2">
      <c r="A42" s="314"/>
      <c r="B42" s="57" t="s">
        <v>273</v>
      </c>
      <c r="C42" s="57"/>
      <c r="D42" s="318"/>
      <c r="E42" s="3"/>
    </row>
    <row r="43" spans="1:5" ht="13.15" customHeight="1" x14ac:dyDescent="0.2">
      <c r="A43" s="314"/>
      <c r="B43" s="57"/>
      <c r="C43" s="57"/>
      <c r="D43" s="318"/>
      <c r="E43" s="3"/>
    </row>
    <row r="44" spans="1:5" ht="13.15" customHeight="1" x14ac:dyDescent="0.2">
      <c r="A44" s="314"/>
      <c r="B44" s="84" t="s">
        <v>277</v>
      </c>
      <c r="C44" s="56"/>
      <c r="D44" s="318"/>
      <c r="E44" s="3"/>
    </row>
    <row r="45" spans="1:5" ht="13.15" customHeight="1" x14ac:dyDescent="0.2">
      <c r="A45" s="314"/>
      <c r="B45" s="84"/>
      <c r="C45" s="56"/>
      <c r="D45" s="318"/>
      <c r="E45" s="3"/>
    </row>
    <row r="46" spans="1:5" ht="13.15" customHeight="1" x14ac:dyDescent="0.2">
      <c r="A46" s="314"/>
      <c r="B46" s="84" t="s">
        <v>278</v>
      </c>
      <c r="C46" s="56"/>
      <c r="D46" s="318"/>
      <c r="E46" s="3"/>
    </row>
    <row r="47" spans="1:5" ht="13.15" customHeight="1" x14ac:dyDescent="0.2">
      <c r="A47" s="314"/>
      <c r="B47" s="84"/>
      <c r="C47" s="56"/>
      <c r="D47" s="318"/>
      <c r="E47" s="3"/>
    </row>
    <row r="48" spans="1:5" ht="13.15" customHeight="1" x14ac:dyDescent="0.2">
      <c r="A48" s="314"/>
      <c r="B48" s="84" t="s">
        <v>279</v>
      </c>
      <c r="C48" s="56"/>
      <c r="D48" s="318"/>
      <c r="E48" s="3"/>
    </row>
    <row r="49" spans="1:5" ht="13.15" customHeight="1" x14ac:dyDescent="0.2">
      <c r="A49" s="314"/>
      <c r="B49" s="84"/>
      <c r="C49" s="56"/>
      <c r="D49" s="318"/>
      <c r="E49" s="3"/>
    </row>
    <row r="50" spans="1:5" ht="13.15" customHeight="1" x14ac:dyDescent="0.2">
      <c r="A50" s="314"/>
      <c r="B50" s="84" t="s">
        <v>272</v>
      </c>
      <c r="C50" s="56"/>
      <c r="D50" s="318"/>
      <c r="E50" s="3"/>
    </row>
    <row r="51" spans="1:5" ht="13.15" customHeight="1" x14ac:dyDescent="0.2">
      <c r="A51" s="314"/>
      <c r="B51" s="84"/>
      <c r="C51" s="56"/>
      <c r="D51" s="318"/>
      <c r="E51" s="3"/>
    </row>
    <row r="52" spans="1:5" ht="13.15" customHeight="1" x14ac:dyDescent="0.2">
      <c r="A52" s="314"/>
      <c r="B52" s="84" t="s">
        <v>274</v>
      </c>
      <c r="C52" s="56"/>
      <c r="D52" s="318"/>
      <c r="E52" s="3"/>
    </row>
    <row r="53" spans="1:5" ht="13.15" customHeight="1" x14ac:dyDescent="0.2">
      <c r="A53" s="314"/>
      <c r="B53" s="84"/>
      <c r="C53" s="56"/>
      <c r="D53" s="318"/>
      <c r="E53" s="3"/>
    </row>
    <row r="54" spans="1:5" ht="13.15" customHeight="1" x14ac:dyDescent="0.2">
      <c r="A54" s="314"/>
      <c r="B54" s="84" t="s">
        <v>276</v>
      </c>
      <c r="C54" s="56"/>
      <c r="D54" s="318"/>
      <c r="E54" s="3"/>
    </row>
    <row r="55" spans="1:5" ht="13.15" customHeight="1" x14ac:dyDescent="0.2">
      <c r="A55" s="314"/>
      <c r="B55" s="84"/>
      <c r="C55" s="56"/>
      <c r="D55" s="318"/>
      <c r="E55" s="3"/>
    </row>
    <row r="56" spans="1:5" ht="13.15" customHeight="1" x14ac:dyDescent="0.2">
      <c r="A56" s="314"/>
      <c r="B56" s="84" t="s">
        <v>231</v>
      </c>
      <c r="C56" s="57"/>
      <c r="D56" s="318"/>
      <c r="E56" s="3"/>
    </row>
    <row r="57" spans="1:5" ht="13.15" customHeight="1" thickBot="1" x14ac:dyDescent="0.25">
      <c r="A57" s="315"/>
      <c r="B57" s="88"/>
      <c r="C57" s="61" t="s">
        <v>271</v>
      </c>
      <c r="D57" s="321"/>
      <c r="E57" s="3"/>
    </row>
    <row r="58" spans="1:5" ht="13.15" customHeight="1" x14ac:dyDescent="0.2">
      <c r="A58" s="313" t="s">
        <v>35</v>
      </c>
      <c r="B58" s="316" t="s">
        <v>250</v>
      </c>
      <c r="C58" s="317"/>
      <c r="D58" s="318">
        <v>0</v>
      </c>
      <c r="E58" s="3"/>
    </row>
    <row r="59" spans="1:5" ht="13.15" customHeight="1" x14ac:dyDescent="0.2">
      <c r="A59" s="314"/>
      <c r="B59" s="57"/>
      <c r="C59" s="57" t="s">
        <v>282</v>
      </c>
      <c r="D59" s="318"/>
      <c r="E59" s="3"/>
    </row>
    <row r="60" spans="1:5" ht="22.15" customHeight="1" thickBot="1" x14ac:dyDescent="0.25">
      <c r="A60" s="315"/>
      <c r="B60" s="89"/>
      <c r="C60" s="60" t="s">
        <v>283</v>
      </c>
      <c r="D60" s="319"/>
      <c r="E60" s="3"/>
    </row>
    <row r="61" spans="1:5" ht="13.15" customHeight="1" x14ac:dyDescent="0.2">
      <c r="A61" s="313" t="s">
        <v>254</v>
      </c>
      <c r="B61" s="320" t="s">
        <v>255</v>
      </c>
      <c r="C61" s="320"/>
      <c r="D61" s="318">
        <v>0</v>
      </c>
      <c r="E61" s="3"/>
    </row>
    <row r="62" spans="1:5" ht="13.15" customHeight="1" thickBot="1" x14ac:dyDescent="0.25">
      <c r="A62" s="315"/>
      <c r="B62" s="90"/>
      <c r="C62" s="61"/>
      <c r="D62" s="321"/>
      <c r="E62" s="3"/>
    </row>
    <row r="63" spans="1:5" ht="16.899999999999999" customHeight="1" thickBot="1" x14ac:dyDescent="0.3">
      <c r="A63" s="311" t="s">
        <v>256</v>
      </c>
      <c r="B63" s="312"/>
      <c r="C63" s="312"/>
      <c r="D63" s="58">
        <f>SUM(D13:D62)</f>
        <v>0</v>
      </c>
      <c r="E63" s="3"/>
    </row>
    <row r="64" spans="1:5" ht="16.899999999999999" customHeight="1" thickBot="1" x14ac:dyDescent="0.3">
      <c r="A64" s="311" t="s">
        <v>258</v>
      </c>
      <c r="B64" s="312"/>
      <c r="C64" s="312"/>
      <c r="D64" s="58">
        <v>0</v>
      </c>
      <c r="E64" s="3"/>
    </row>
    <row r="65" spans="1:5" ht="16.899999999999999" customHeight="1" thickBot="1" x14ac:dyDescent="0.3">
      <c r="A65" s="311" t="s">
        <v>257</v>
      </c>
      <c r="B65" s="312"/>
      <c r="C65" s="312"/>
      <c r="D65" s="58">
        <f>SUM(D63:D64)</f>
        <v>0</v>
      </c>
      <c r="E65" s="3"/>
    </row>
    <row r="66" spans="1:5" ht="25.15" customHeight="1" x14ac:dyDescent="0.2">
      <c r="A66" s="3"/>
      <c r="B66" s="65"/>
      <c r="C66" s="3"/>
      <c r="D66" s="40"/>
      <c r="E66" s="3"/>
    </row>
  </sheetData>
  <sheetProtection algorithmName="SHA-512" hashValue="pkAluHJxDFTG/xcnTsl5cFSuXbNXSHCAAPI0edmG5l7+n8A4sf5+je5OvVbDHzRc7eo/GUVEnV4qhOEKa0o/Qw==" saltValue="u6O3M7sGOmR1B7+zK9Nx+g==" spinCount="100000" sheet="1" objects="1" scenarios="1" selectLockedCells="1" selectUnlockedCells="1"/>
  <mergeCells count="33">
    <mergeCell ref="A9:D9"/>
    <mergeCell ref="A11:A12"/>
    <mergeCell ref="B11:C12"/>
    <mergeCell ref="A13:A20"/>
    <mergeCell ref="D13:D14"/>
    <mergeCell ref="D19:D20"/>
    <mergeCell ref="D15:D16"/>
    <mergeCell ref="D17:D18"/>
    <mergeCell ref="D29:D31"/>
    <mergeCell ref="A32:A35"/>
    <mergeCell ref="B32:C32"/>
    <mergeCell ref="D32:D35"/>
    <mergeCell ref="D21:D22"/>
    <mergeCell ref="D23:D24"/>
    <mergeCell ref="A21:A28"/>
    <mergeCell ref="D25:D26"/>
    <mergeCell ref="D27:D28"/>
    <mergeCell ref="A1:D1"/>
    <mergeCell ref="A3:D3"/>
    <mergeCell ref="A65:C65"/>
    <mergeCell ref="A58:A60"/>
    <mergeCell ref="B58:C58"/>
    <mergeCell ref="D58:D60"/>
    <mergeCell ref="A61:A62"/>
    <mergeCell ref="B61:C61"/>
    <mergeCell ref="D61:D62"/>
    <mergeCell ref="A36:A57"/>
    <mergeCell ref="B36:C36"/>
    <mergeCell ref="D36:D57"/>
    <mergeCell ref="A63:C63"/>
    <mergeCell ref="A64:C64"/>
    <mergeCell ref="A29:A31"/>
    <mergeCell ref="B29:C29"/>
  </mergeCells>
  <printOptions horizontalCentered="1"/>
  <pageMargins left="0.25" right="0.25" top="0.5" bottom="0.25" header="0" footer="0"/>
  <pageSetup scale="80" orientation="portrait" r:id="rId1"/>
  <headerFooter alignWithMargins="0">
    <oddHeader>&amp;L&amp;"Arial,Bold"&amp;11Board of Governors, California Community Colleges
Chancellor's Office (CCCCO)</oddHeader>
    <oddFooter>&amp;LCCCCO Forms Package_no metrics-with match&amp;R9-2016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39"/>
  <sheetViews>
    <sheetView workbookViewId="0">
      <selection activeCell="B32" sqref="B32:C32"/>
    </sheetView>
  </sheetViews>
  <sheetFormatPr defaultColWidth="9.1640625" defaultRowHeight="11.25" x14ac:dyDescent="0.2"/>
  <cols>
    <col min="1" max="1" width="15.1640625" style="5" customWidth="1"/>
    <col min="2" max="2" width="13.33203125" style="5" customWidth="1"/>
    <col min="3" max="3" width="47.83203125" style="5" customWidth="1"/>
    <col min="4" max="4" width="9.1640625" style="5"/>
    <col min="5" max="5" width="26.83203125" style="5" customWidth="1"/>
    <col min="6" max="6" width="27.83203125" style="5" customWidth="1"/>
    <col min="7" max="16384" width="9.1640625" style="5"/>
  </cols>
  <sheetData>
    <row r="1" spans="1:6" ht="18" x14ac:dyDescent="0.2">
      <c r="A1" s="240" t="s">
        <v>409</v>
      </c>
      <c r="B1" s="240"/>
      <c r="C1" s="240"/>
      <c r="D1" s="240"/>
      <c r="E1" s="240"/>
    </row>
    <row r="2" spans="1:6" ht="3" customHeight="1" x14ac:dyDescent="0.2">
      <c r="A2" s="200"/>
      <c r="B2" s="200"/>
      <c r="C2" s="200"/>
      <c r="D2" s="200"/>
      <c r="E2" s="33"/>
    </row>
    <row r="3" spans="1:6" ht="20.100000000000001" customHeight="1" x14ac:dyDescent="0.2">
      <c r="A3" s="334" t="s">
        <v>403</v>
      </c>
      <c r="B3" s="334"/>
      <c r="C3" s="334"/>
      <c r="D3" s="334"/>
      <c r="E3" s="334"/>
    </row>
    <row r="4" spans="1:6" ht="42.75" customHeight="1" x14ac:dyDescent="0.2">
      <c r="A4" s="16"/>
      <c r="B4" s="17"/>
      <c r="D4" s="99" t="s">
        <v>306</v>
      </c>
      <c r="E4" s="227" t="str">
        <f>'Budget Detail Sheet'!D4</f>
        <v>CAI - Pre-Apprenticeship and Enhanced OJT</v>
      </c>
    </row>
    <row r="5" spans="1:6" ht="30" hidden="1" customHeight="1" x14ac:dyDescent="0.2">
      <c r="A5" s="16"/>
      <c r="B5" s="17"/>
      <c r="D5" s="99" t="s">
        <v>411</v>
      </c>
      <c r="E5" s="227">
        <v>0</v>
      </c>
    </row>
    <row r="6" spans="1:6" ht="30" customHeight="1" x14ac:dyDescent="0.2">
      <c r="A6" s="17"/>
      <c r="B6" s="17"/>
      <c r="D6" s="201" t="s">
        <v>10</v>
      </c>
      <c r="E6" s="228">
        <f>'Budget Detail Sheet'!D5</f>
        <v>0</v>
      </c>
    </row>
    <row r="7" spans="1:6" ht="30" customHeight="1" x14ac:dyDescent="0.2">
      <c r="A7" s="17"/>
      <c r="B7" s="17"/>
      <c r="D7" s="201" t="s">
        <v>11</v>
      </c>
      <c r="E7" s="228">
        <f>'Budget Detail Sheet'!D6</f>
        <v>0</v>
      </c>
    </row>
    <row r="8" spans="1:6" ht="30" hidden="1" customHeight="1" x14ac:dyDescent="0.2">
      <c r="A8" s="17"/>
      <c r="B8" s="17"/>
      <c r="D8" s="201" t="s">
        <v>402</v>
      </c>
      <c r="E8" s="204">
        <f>'Budget Detail Sheet'!E7</f>
        <v>0</v>
      </c>
    </row>
    <row r="9" spans="1:6" ht="20.100000000000001" customHeight="1" x14ac:dyDescent="0.2">
      <c r="A9" s="17"/>
      <c r="B9" s="17"/>
      <c r="D9" s="201" t="s">
        <v>408</v>
      </c>
      <c r="E9" s="204" t="str">
        <f>'Budget Detail Sheet'!D7</f>
        <v>17-192</v>
      </c>
    </row>
    <row r="10" spans="1:6" ht="6" customHeight="1" x14ac:dyDescent="0.2">
      <c r="A10" s="3"/>
      <c r="B10" s="3"/>
      <c r="C10" s="3"/>
      <c r="D10" s="3"/>
      <c r="E10" s="3"/>
    </row>
    <row r="11" spans="1:6" ht="20.25" x14ac:dyDescent="0.3">
      <c r="A11" s="276" t="s">
        <v>12</v>
      </c>
      <c r="B11" s="276"/>
      <c r="C11" s="276"/>
      <c r="D11" s="276"/>
      <c r="E11" s="276"/>
    </row>
    <row r="12" spans="1:6" ht="6" customHeight="1" x14ac:dyDescent="0.2">
      <c r="A12" s="3"/>
      <c r="B12" s="3"/>
      <c r="C12" s="3"/>
      <c r="D12" s="3"/>
      <c r="E12" s="3"/>
    </row>
    <row r="13" spans="1:6" ht="16.350000000000001" customHeight="1" thickBot="1" x14ac:dyDescent="0.25">
      <c r="A13" s="205" t="s">
        <v>13</v>
      </c>
      <c r="B13" s="362" t="s">
        <v>14</v>
      </c>
      <c r="C13" s="362"/>
      <c r="D13" s="362"/>
      <c r="E13" s="362"/>
    </row>
    <row r="14" spans="1:6" ht="36" customHeight="1" x14ac:dyDescent="0.2">
      <c r="A14" s="347" t="s">
        <v>15</v>
      </c>
      <c r="B14" s="329" t="s">
        <v>16</v>
      </c>
      <c r="C14" s="350"/>
      <c r="D14" s="354" t="s">
        <v>17</v>
      </c>
      <c r="E14" s="357" t="s">
        <v>412</v>
      </c>
    </row>
    <row r="15" spans="1:6" ht="15" customHeight="1" thickBot="1" x14ac:dyDescent="0.25">
      <c r="A15" s="348"/>
      <c r="B15" s="331"/>
      <c r="C15" s="351"/>
      <c r="D15" s="355"/>
      <c r="E15" s="358"/>
    </row>
    <row r="16" spans="1:6" s="27" customFormat="1" ht="29.25" customHeight="1" thickBot="1" x14ac:dyDescent="0.25">
      <c r="A16" s="349"/>
      <c r="B16" s="352"/>
      <c r="C16" s="353"/>
      <c r="D16" s="356"/>
      <c r="E16" s="206" t="str">
        <f>IF('Do First'!D25="","Key Project Budget on 'Do First' tab.",'Do First'!D25)</f>
        <v>Key Project Budget on 'Do First' tab.</v>
      </c>
      <c r="F16" s="207" t="str">
        <f>IF(E16&lt;=0,"Please enter requested amount on 'Do First' tab.","")</f>
        <v/>
      </c>
    </row>
    <row r="17" spans="1:6" s="10" customFormat="1" ht="30" customHeight="1" x14ac:dyDescent="0.2">
      <c r="A17" s="208">
        <v>1000</v>
      </c>
      <c r="B17" s="361" t="s">
        <v>22</v>
      </c>
      <c r="C17" s="361"/>
      <c r="D17" s="209" t="s">
        <v>0</v>
      </c>
      <c r="E17" s="168">
        <f>'Budget Detail Sheet'!E21</f>
        <v>0</v>
      </c>
    </row>
    <row r="18" spans="1:6" s="10" customFormat="1" ht="30" customHeight="1" x14ac:dyDescent="0.2">
      <c r="A18" s="210">
        <v>2000</v>
      </c>
      <c r="B18" s="363" t="s">
        <v>23</v>
      </c>
      <c r="C18" s="363"/>
      <c r="D18" s="211" t="s">
        <v>1</v>
      </c>
      <c r="E18" s="169">
        <f>'Budget Detail Sheet'!E29</f>
        <v>0</v>
      </c>
    </row>
    <row r="19" spans="1:6" s="10" customFormat="1" ht="30" customHeight="1" x14ac:dyDescent="0.2">
      <c r="A19" s="212">
        <v>3000</v>
      </c>
      <c r="B19" s="363" t="s">
        <v>24</v>
      </c>
      <c r="C19" s="363"/>
      <c r="D19" s="211" t="s">
        <v>2</v>
      </c>
      <c r="E19" s="169">
        <f>'Budget Detail Sheet'!E38</f>
        <v>0</v>
      </c>
    </row>
    <row r="20" spans="1:6" s="10" customFormat="1" ht="30" customHeight="1" x14ac:dyDescent="0.2">
      <c r="A20" s="210">
        <v>4000</v>
      </c>
      <c r="B20" s="363" t="s">
        <v>25</v>
      </c>
      <c r="C20" s="363"/>
      <c r="D20" s="211" t="s">
        <v>3</v>
      </c>
      <c r="E20" s="169">
        <f>'Budget Detail Sheet'!E46</f>
        <v>0</v>
      </c>
    </row>
    <row r="21" spans="1:6" s="10" customFormat="1" ht="30" customHeight="1" x14ac:dyDescent="0.2">
      <c r="A21" s="212">
        <v>5000</v>
      </c>
      <c r="B21" s="363" t="s">
        <v>26</v>
      </c>
      <c r="C21" s="363"/>
      <c r="D21" s="211" t="s">
        <v>4</v>
      </c>
      <c r="E21" s="169">
        <f>'Budget Detail Sheet'!E66</f>
        <v>0</v>
      </c>
    </row>
    <row r="22" spans="1:6" s="10" customFormat="1" ht="30" customHeight="1" x14ac:dyDescent="0.2">
      <c r="A22" s="210">
        <v>6000</v>
      </c>
      <c r="B22" s="363" t="s">
        <v>27</v>
      </c>
      <c r="C22" s="363"/>
      <c r="D22" s="211" t="s">
        <v>5</v>
      </c>
      <c r="E22" s="169">
        <f>'Budget Detail Sheet'!E69</f>
        <v>0</v>
      </c>
    </row>
    <row r="23" spans="1:6" s="10" customFormat="1" ht="30" customHeight="1" thickBot="1" x14ac:dyDescent="0.25">
      <c r="A23" s="213">
        <v>7000</v>
      </c>
      <c r="B23" s="360" t="s">
        <v>28</v>
      </c>
      <c r="C23" s="360"/>
      <c r="D23" s="214" t="s">
        <v>6</v>
      </c>
      <c r="E23" s="169">
        <f>'Budget Detail Sheet'!E71</f>
        <v>0</v>
      </c>
    </row>
    <row r="24" spans="1:6" ht="23.1" customHeight="1" x14ac:dyDescent="0.2">
      <c r="A24" s="336" t="s">
        <v>20</v>
      </c>
      <c r="B24" s="337"/>
      <c r="C24" s="338"/>
      <c r="D24" s="215" t="s">
        <v>7</v>
      </c>
      <c r="E24" s="216">
        <f>SUM(E17:E23)</f>
        <v>0</v>
      </c>
    </row>
    <row r="25" spans="1:6" ht="23.1" customHeight="1" x14ac:dyDescent="0.2">
      <c r="A25" s="339" t="s">
        <v>413</v>
      </c>
      <c r="B25" s="340"/>
      <c r="C25" s="341"/>
      <c r="D25" s="345" t="s">
        <v>8</v>
      </c>
      <c r="E25" s="217">
        <f>'Budget Detail Sheet'!D73</f>
        <v>0</v>
      </c>
      <c r="F25" s="218" t="s">
        <v>416</v>
      </c>
    </row>
    <row r="26" spans="1:6" ht="27" customHeight="1" thickBot="1" x14ac:dyDescent="0.25">
      <c r="A26" s="342"/>
      <c r="B26" s="343"/>
      <c r="C26" s="344"/>
      <c r="D26" s="346"/>
      <c r="E26" s="219" t="e">
        <f>'Budget Detail Sheet'!D74</f>
        <v>#VALUE!</v>
      </c>
      <c r="F26" s="218"/>
    </row>
    <row r="27" spans="1:6" ht="30.6" customHeight="1" thickBot="1" x14ac:dyDescent="0.25">
      <c r="A27" s="220"/>
      <c r="B27" s="343" t="s">
        <v>21</v>
      </c>
      <c r="C27" s="344"/>
      <c r="D27" s="221" t="s">
        <v>9</v>
      </c>
      <c r="E27" s="222">
        <f>'Budget Detail Sheet'!D75</f>
        <v>0</v>
      </c>
    </row>
    <row r="28" spans="1:6" ht="39" customHeight="1" x14ac:dyDescent="0.2">
      <c r="A28" s="3"/>
      <c r="B28" s="3"/>
      <c r="C28" s="3"/>
      <c r="E28" s="180" t="str">
        <f>IF(E27&gt;E16,"ERROR-Total Costs Requested have Exceeded the Amount Awarded.","")</f>
        <v/>
      </c>
    </row>
    <row r="29" spans="1:6" ht="66" customHeight="1" x14ac:dyDescent="0.2">
      <c r="A29" s="359" t="s">
        <v>414</v>
      </c>
      <c r="B29" s="359"/>
      <c r="C29" s="359"/>
      <c r="D29" s="359"/>
      <c r="E29" s="359"/>
    </row>
    <row r="30" spans="1:6" ht="15" customHeight="1" x14ac:dyDescent="0.2">
      <c r="A30" s="38"/>
      <c r="B30" s="38"/>
      <c r="C30" s="38"/>
      <c r="D30" s="38"/>
      <c r="E30" s="38"/>
    </row>
    <row r="31" spans="1:6" ht="15" x14ac:dyDescent="0.2">
      <c r="A31" s="231" t="s">
        <v>253</v>
      </c>
      <c r="B31" s="232"/>
      <c r="C31" s="232"/>
      <c r="D31" s="232"/>
      <c r="E31" s="232"/>
    </row>
    <row r="32" spans="1:6" ht="30" customHeight="1" thickBot="1" x14ac:dyDescent="0.3">
      <c r="A32" s="233" t="s">
        <v>29</v>
      </c>
      <c r="B32" s="335" t="str">
        <f>IF('Contact Page'!B28="","",'Contact Page'!B28)</f>
        <v/>
      </c>
      <c r="C32" s="335"/>
      <c r="D32" s="234" t="s">
        <v>30</v>
      </c>
      <c r="E32" s="235" t="str">
        <f>IF('Contact Page'!B29="","",'Contact Page'!B29)</f>
        <v/>
      </c>
    </row>
    <row r="33" spans="1:5" ht="39.950000000000003" customHeight="1" thickBot="1" x14ac:dyDescent="0.3">
      <c r="A33" s="236" t="s">
        <v>32</v>
      </c>
      <c r="B33" s="333"/>
      <c r="C33" s="333"/>
      <c r="D33" s="234" t="s">
        <v>31</v>
      </c>
      <c r="E33" s="237"/>
    </row>
    <row r="34" spans="1:5" ht="26.1" customHeight="1" x14ac:dyDescent="0.25">
      <c r="A34" s="233"/>
      <c r="B34" s="238"/>
      <c r="C34" s="238"/>
      <c r="D34" s="233"/>
      <c r="E34" s="239"/>
    </row>
    <row r="35" spans="1:5" ht="15.75" x14ac:dyDescent="0.25">
      <c r="A35" s="231" t="s">
        <v>415</v>
      </c>
      <c r="B35" s="238"/>
      <c r="C35" s="238"/>
      <c r="D35" s="233"/>
      <c r="E35" s="239"/>
    </row>
    <row r="36" spans="1:5" ht="30" customHeight="1" thickBot="1" x14ac:dyDescent="0.3">
      <c r="A36" s="233" t="s">
        <v>29</v>
      </c>
      <c r="B36" s="335" t="str">
        <f>IF('Contact Page'!B39="","",'Contact Page'!B39)</f>
        <v/>
      </c>
      <c r="C36" s="335"/>
      <c r="D36" s="234" t="s">
        <v>30</v>
      </c>
      <c r="E36" s="235" t="str">
        <f>IF('Contact Page'!B40="","",'Contact Page'!B40)</f>
        <v/>
      </c>
    </row>
    <row r="37" spans="1:5" ht="39.950000000000003" customHeight="1" thickBot="1" x14ac:dyDescent="0.3">
      <c r="A37" s="236" t="s">
        <v>32</v>
      </c>
      <c r="B37" s="333"/>
      <c r="C37" s="333"/>
      <c r="D37" s="234" t="s">
        <v>31</v>
      </c>
      <c r="E37" s="237"/>
    </row>
    <row r="38" spans="1:5" x14ac:dyDescent="0.2">
      <c r="A38" s="3"/>
      <c r="B38" s="3"/>
      <c r="C38" s="3"/>
      <c r="D38" s="3"/>
      <c r="E38" s="3"/>
    </row>
    <row r="39" spans="1:5" x14ac:dyDescent="0.2">
      <c r="A39" s="3"/>
      <c r="B39" s="3"/>
      <c r="C39" s="3"/>
      <c r="D39" s="3"/>
      <c r="E39" s="3"/>
    </row>
  </sheetData>
  <sheetProtection algorithmName="SHA-512" hashValue="844E0bHM5PfLt6mQVW0fJneZINfLtz8GAJvCqlwlQCkp+7gexELWyDkeY4MTcPXoMRc7xLiD7ww9V2oc+s1SnA==" saltValue="L6+jSR4ntfc3woBGwNvJvQ==" spinCount="100000" sheet="1" objects="1" scenarios="1" formatCells="0" formatRows="0" selectLockedCells="1"/>
  <mergeCells count="24">
    <mergeCell ref="B23:C23"/>
    <mergeCell ref="B17:C17"/>
    <mergeCell ref="B13:E13"/>
    <mergeCell ref="B18:C18"/>
    <mergeCell ref="B19:C19"/>
    <mergeCell ref="B20:C20"/>
    <mergeCell ref="B21:C21"/>
    <mergeCell ref="B22:C22"/>
    <mergeCell ref="B37:C37"/>
    <mergeCell ref="A1:E1"/>
    <mergeCell ref="A3:E3"/>
    <mergeCell ref="A11:E11"/>
    <mergeCell ref="B32:C32"/>
    <mergeCell ref="B33:C33"/>
    <mergeCell ref="B36:C36"/>
    <mergeCell ref="A24:C24"/>
    <mergeCell ref="A25:C26"/>
    <mergeCell ref="D25:D26"/>
    <mergeCell ref="B27:C27"/>
    <mergeCell ref="A14:A16"/>
    <mergeCell ref="B14:C16"/>
    <mergeCell ref="D14:D16"/>
    <mergeCell ref="E14:E15"/>
    <mergeCell ref="A29:E29"/>
  </mergeCells>
  <printOptions horizontalCentered="1"/>
  <pageMargins left="0.25" right="0.25" top="0.5" bottom="0.25" header="0" footer="0"/>
  <pageSetup scale="85" orientation="portrait" r:id="rId1"/>
  <headerFooter alignWithMargins="0">
    <oddHeader>&amp;L&amp;"Arial,Bold"&amp;11Board of Governors, California Community Colleges
Chancellor's Office (CCCCO)</oddHeader>
    <oddFooter>&amp;LCCCCO Forms Package_no metrics-with match&amp;R9-2016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7" tint="0.59999389629810485"/>
  </sheetPr>
  <dimension ref="A1:H113"/>
  <sheetViews>
    <sheetView zoomScale="87" zoomScaleNormal="87" workbookViewId="0">
      <selection activeCell="F26" sqref="F26:F29"/>
    </sheetView>
  </sheetViews>
  <sheetFormatPr defaultColWidth="9.1640625" defaultRowHeight="11.25" x14ac:dyDescent="0.2"/>
  <cols>
    <col min="1" max="1" width="7" style="5" customWidth="1"/>
    <col min="2" max="2" width="18.6640625" style="5" customWidth="1"/>
    <col min="3" max="3" width="10.6640625" style="5" customWidth="1"/>
    <col min="4" max="4" width="2.6640625" style="5" customWidth="1"/>
    <col min="5" max="5" width="44.6640625" style="5" customWidth="1"/>
    <col min="6" max="6" width="74.6640625" style="5" customWidth="1"/>
    <col min="7" max="7" width="25.6640625" style="5" customWidth="1"/>
    <col min="8" max="8" width="28.6640625" style="5" customWidth="1"/>
    <col min="9" max="9" width="17.5" style="5" customWidth="1"/>
    <col min="10" max="10" width="27.83203125" style="5" customWidth="1"/>
    <col min="11" max="16384" width="9.1640625" style="5"/>
  </cols>
  <sheetData>
    <row r="1" spans="1:8" s="198" customFormat="1" ht="18" x14ac:dyDescent="0.2">
      <c r="A1" s="364" t="s">
        <v>409</v>
      </c>
      <c r="B1" s="364"/>
      <c r="C1" s="364"/>
      <c r="D1" s="364"/>
      <c r="E1" s="364"/>
      <c r="F1" s="364"/>
      <c r="G1" s="364"/>
      <c r="H1" s="364"/>
    </row>
    <row r="2" spans="1:8" ht="3" customHeight="1" x14ac:dyDescent="0.25">
      <c r="A2" s="191"/>
      <c r="B2" s="191"/>
      <c r="C2" s="191"/>
      <c r="D2" s="191"/>
      <c r="E2" s="191"/>
      <c r="F2" s="191"/>
      <c r="G2" s="191"/>
      <c r="H2" s="191"/>
    </row>
    <row r="3" spans="1:8" ht="15" x14ac:dyDescent="0.2">
      <c r="A3" s="255" t="s">
        <v>403</v>
      </c>
      <c r="B3" s="255"/>
      <c r="C3" s="255"/>
      <c r="D3" s="255"/>
      <c r="E3" s="255"/>
      <c r="F3" s="255"/>
      <c r="G3" s="255"/>
      <c r="H3" s="255"/>
    </row>
    <row r="4" spans="1:8" ht="48.75" customHeight="1" x14ac:dyDescent="0.2">
      <c r="A4" s="16"/>
      <c r="B4" s="16"/>
      <c r="C4" s="16"/>
      <c r="D4" s="16"/>
      <c r="E4" s="16"/>
      <c r="F4" s="99" t="s">
        <v>306</v>
      </c>
      <c r="G4" s="389" t="str">
        <f>'Contact Page'!D4</f>
        <v>CAI - Pre-Apprenticeship and Enhanced OJT</v>
      </c>
      <c r="H4" s="389"/>
    </row>
    <row r="5" spans="1:8" ht="30" customHeight="1" x14ac:dyDescent="0.2">
      <c r="A5" s="17"/>
      <c r="B5" s="17"/>
      <c r="C5" s="17"/>
      <c r="D5" s="17"/>
      <c r="E5" s="17"/>
      <c r="F5" s="143" t="s">
        <v>10</v>
      </c>
      <c r="G5" s="390">
        <f>'Budget Detail Sheet'!D5</f>
        <v>0</v>
      </c>
      <c r="H5" s="390"/>
    </row>
    <row r="6" spans="1:8" ht="30" customHeight="1" x14ac:dyDescent="0.2">
      <c r="A6" s="17"/>
      <c r="B6" s="17"/>
      <c r="C6" s="17"/>
      <c r="D6" s="17"/>
      <c r="E6" s="17"/>
      <c r="F6" s="143" t="s">
        <v>11</v>
      </c>
      <c r="G6" s="390">
        <f>'Budget Detail Sheet'!D6</f>
        <v>0</v>
      </c>
      <c r="H6" s="390"/>
    </row>
    <row r="7" spans="1:8" ht="19.899999999999999" customHeight="1" x14ac:dyDescent="0.2">
      <c r="A7" s="17"/>
      <c r="B7" s="17"/>
      <c r="C7" s="17"/>
      <c r="D7" s="17"/>
      <c r="E7" s="17"/>
      <c r="F7" s="143" t="str">
        <f>'Contact Page'!C6</f>
        <v>RFA NUMBER:</v>
      </c>
      <c r="G7" s="108" t="str">
        <f>'Budget Detail Sheet'!D7</f>
        <v>17-192</v>
      </c>
      <c r="H7" s="10"/>
    </row>
    <row r="8" spans="1:8" ht="2.1" customHeight="1" x14ac:dyDescent="0.2">
      <c r="A8" s="3"/>
      <c r="B8" s="3"/>
      <c r="C8" s="3"/>
      <c r="D8" s="3"/>
      <c r="E8" s="3"/>
      <c r="F8" s="3"/>
      <c r="G8" s="3"/>
      <c r="H8" s="3"/>
    </row>
    <row r="9" spans="1:8" ht="20.25" x14ac:dyDescent="0.3">
      <c r="A9" s="276" t="s">
        <v>405</v>
      </c>
      <c r="B9" s="276"/>
      <c r="C9" s="276"/>
      <c r="D9" s="276"/>
      <c r="E9" s="276"/>
      <c r="F9" s="276"/>
      <c r="G9" s="276"/>
      <c r="H9" s="276"/>
    </row>
    <row r="10" spans="1:8" ht="18" x14ac:dyDescent="0.25">
      <c r="A10" s="388" t="s">
        <v>406</v>
      </c>
      <c r="B10" s="388"/>
      <c r="C10" s="388"/>
      <c r="D10" s="388"/>
      <c r="E10" s="388"/>
      <c r="F10" s="388"/>
      <c r="G10" s="388"/>
      <c r="H10" s="388"/>
    </row>
    <row r="11" spans="1:8" ht="2.1" customHeight="1" thickBot="1" x14ac:dyDescent="0.25">
      <c r="A11" s="3"/>
      <c r="B11" s="3"/>
      <c r="C11" s="3"/>
      <c r="D11" s="3"/>
      <c r="E11" s="3"/>
      <c r="F11" s="3"/>
      <c r="G11" s="3"/>
      <c r="H11" s="3"/>
    </row>
    <row r="12" spans="1:8" ht="18" customHeight="1" x14ac:dyDescent="0.25">
      <c r="A12" s="111" t="s">
        <v>310</v>
      </c>
      <c r="B12" s="124"/>
      <c r="C12" s="134">
        <v>1</v>
      </c>
      <c r="D12" s="112"/>
      <c r="E12" s="112"/>
      <c r="F12" s="112"/>
      <c r="G12" s="112"/>
      <c r="H12" s="113"/>
    </row>
    <row r="13" spans="1:8" s="19" customFormat="1" ht="54.95" customHeight="1" thickBot="1" x14ac:dyDescent="0.25">
      <c r="A13" s="380"/>
      <c r="B13" s="381"/>
      <c r="C13" s="381"/>
      <c r="D13" s="381"/>
      <c r="E13" s="381"/>
      <c r="F13" s="381"/>
      <c r="G13" s="381"/>
      <c r="H13" s="382"/>
    </row>
    <row r="14" spans="1:8" ht="7.9" customHeight="1" thickBot="1" x14ac:dyDescent="0.25">
      <c r="A14" s="3"/>
      <c r="B14" s="3"/>
      <c r="C14" s="3"/>
      <c r="D14" s="3"/>
      <c r="E14" s="3"/>
      <c r="F14" s="3"/>
      <c r="G14" s="3"/>
      <c r="H14" s="3"/>
    </row>
    <row r="15" spans="1:8" s="92" customFormat="1" ht="18" hidden="1" customHeight="1" x14ac:dyDescent="0.2">
      <c r="A15" s="144" t="s">
        <v>301</v>
      </c>
      <c r="B15" s="102"/>
      <c r="C15" s="114"/>
      <c r="D15" s="114"/>
      <c r="E15" s="103"/>
      <c r="F15" s="103"/>
      <c r="G15" s="101"/>
      <c r="H15" s="104"/>
    </row>
    <row r="16" spans="1:8" s="92" customFormat="1" ht="28.15" hidden="1" customHeight="1" x14ac:dyDescent="0.2">
      <c r="A16" s="117"/>
      <c r="B16" s="115" t="s">
        <v>311</v>
      </c>
      <c r="C16" s="130"/>
      <c r="D16" s="116"/>
      <c r="E16" s="383" t="str">
        <f>IF(C16="","",VLOOKUP(C16,#REF!,2,0))</f>
        <v/>
      </c>
      <c r="F16" s="383"/>
      <c r="G16" s="383"/>
      <c r="H16" s="384"/>
    </row>
    <row r="17" spans="1:8" s="123" customFormat="1" ht="4.1500000000000004" hidden="1" customHeight="1" x14ac:dyDescent="0.2">
      <c r="A17" s="118"/>
      <c r="B17" s="119"/>
      <c r="C17" s="120"/>
      <c r="D17" s="120"/>
      <c r="E17" s="121"/>
      <c r="F17" s="121"/>
      <c r="G17" s="121"/>
      <c r="H17" s="122"/>
    </row>
    <row r="18" spans="1:8" s="92" customFormat="1" ht="28.15" hidden="1" customHeight="1" x14ac:dyDescent="0.2">
      <c r="A18" s="117"/>
      <c r="B18" s="115" t="s">
        <v>312</v>
      </c>
      <c r="C18" s="130"/>
      <c r="D18" s="116"/>
      <c r="E18" s="383" t="str">
        <f>IF(C18="","",VLOOKUP(C18,#REF!,2,0))</f>
        <v/>
      </c>
      <c r="F18" s="383"/>
      <c r="G18" s="383"/>
      <c r="H18" s="384"/>
    </row>
    <row r="19" spans="1:8" s="123" customFormat="1" ht="4.1500000000000004" hidden="1" customHeight="1" thickBot="1" x14ac:dyDescent="0.25">
      <c r="A19" s="125"/>
      <c r="B19" s="126"/>
      <c r="C19" s="127"/>
      <c r="D19" s="127"/>
      <c r="E19" s="128"/>
      <c r="F19" s="128"/>
      <c r="G19" s="128"/>
      <c r="H19" s="129"/>
    </row>
    <row r="20" spans="1:8" ht="7.9" hidden="1" customHeight="1" thickBot="1" x14ac:dyDescent="0.25">
      <c r="A20" s="3"/>
      <c r="B20" s="3"/>
      <c r="C20" s="3"/>
      <c r="D20" s="3"/>
      <c r="E20" s="3"/>
      <c r="F20" s="3"/>
      <c r="G20" s="3"/>
      <c r="H20" s="3"/>
    </row>
    <row r="21" spans="1:8" s="52" customFormat="1" ht="37.15" customHeight="1" thickBot="1" x14ac:dyDescent="0.3">
      <c r="A21" s="69" t="s">
        <v>284</v>
      </c>
      <c r="B21" s="385" t="s">
        <v>240</v>
      </c>
      <c r="C21" s="386"/>
      <c r="D21" s="386"/>
      <c r="E21" s="387"/>
      <c r="F21" s="69" t="s">
        <v>243</v>
      </c>
      <c r="G21" s="145" t="s">
        <v>241</v>
      </c>
      <c r="H21" s="70" t="s">
        <v>242</v>
      </c>
    </row>
    <row r="22" spans="1:8" s="52" customFormat="1" ht="39.950000000000003" customHeight="1" x14ac:dyDescent="0.25">
      <c r="A22" s="365">
        <v>1.1000000000000001</v>
      </c>
      <c r="B22" s="368"/>
      <c r="C22" s="369"/>
      <c r="D22" s="369"/>
      <c r="E22" s="370"/>
      <c r="F22" s="377"/>
      <c r="G22" s="188"/>
      <c r="H22" s="188"/>
    </row>
    <row r="23" spans="1:8" s="52" customFormat="1" ht="39.950000000000003" customHeight="1" x14ac:dyDescent="0.25">
      <c r="A23" s="366"/>
      <c r="B23" s="371"/>
      <c r="C23" s="372"/>
      <c r="D23" s="372"/>
      <c r="E23" s="373"/>
      <c r="F23" s="378"/>
      <c r="G23" s="189"/>
      <c r="H23" s="189"/>
    </row>
    <row r="24" spans="1:8" s="52" customFormat="1" ht="39.950000000000003" customHeight="1" x14ac:dyDescent="0.25">
      <c r="A24" s="366"/>
      <c r="B24" s="371"/>
      <c r="C24" s="372"/>
      <c r="D24" s="372"/>
      <c r="E24" s="373"/>
      <c r="F24" s="378"/>
      <c r="G24" s="189"/>
      <c r="H24" s="189"/>
    </row>
    <row r="25" spans="1:8" s="52" customFormat="1" ht="39.950000000000003" customHeight="1" thickBot="1" x14ac:dyDescent="0.3">
      <c r="A25" s="367"/>
      <c r="B25" s="374"/>
      <c r="C25" s="375"/>
      <c r="D25" s="375"/>
      <c r="E25" s="376"/>
      <c r="F25" s="379"/>
      <c r="G25" s="190"/>
      <c r="H25" s="190"/>
    </row>
    <row r="26" spans="1:8" s="52" customFormat="1" ht="39.950000000000003" customHeight="1" x14ac:dyDescent="0.25">
      <c r="A26" s="365" t="s">
        <v>303</v>
      </c>
      <c r="B26" s="368"/>
      <c r="C26" s="369"/>
      <c r="D26" s="369"/>
      <c r="E26" s="370"/>
      <c r="F26" s="377"/>
      <c r="G26" s="188"/>
      <c r="H26" s="188"/>
    </row>
    <row r="27" spans="1:8" s="52" customFormat="1" ht="39.950000000000003" customHeight="1" x14ac:dyDescent="0.25">
      <c r="A27" s="366"/>
      <c r="B27" s="371"/>
      <c r="C27" s="372"/>
      <c r="D27" s="372"/>
      <c r="E27" s="373"/>
      <c r="F27" s="378"/>
      <c r="G27" s="189"/>
      <c r="H27" s="189"/>
    </row>
    <row r="28" spans="1:8" s="52" customFormat="1" ht="39.950000000000003" customHeight="1" x14ac:dyDescent="0.25">
      <c r="A28" s="366"/>
      <c r="B28" s="371"/>
      <c r="C28" s="372"/>
      <c r="D28" s="372"/>
      <c r="E28" s="373"/>
      <c r="F28" s="378"/>
      <c r="G28" s="189"/>
      <c r="H28" s="189"/>
    </row>
    <row r="29" spans="1:8" s="52" customFormat="1" ht="39.950000000000003" customHeight="1" thickBot="1" x14ac:dyDescent="0.3">
      <c r="A29" s="367"/>
      <c r="B29" s="374"/>
      <c r="C29" s="375"/>
      <c r="D29" s="375"/>
      <c r="E29" s="376"/>
      <c r="F29" s="379"/>
      <c r="G29" s="190"/>
      <c r="H29" s="190"/>
    </row>
    <row r="30" spans="1:8" s="52" customFormat="1" ht="39.950000000000003" customHeight="1" x14ac:dyDescent="0.25">
      <c r="A30" s="365" t="s">
        <v>304</v>
      </c>
      <c r="B30" s="368"/>
      <c r="C30" s="369"/>
      <c r="D30" s="369"/>
      <c r="E30" s="370"/>
      <c r="F30" s="377"/>
      <c r="G30" s="188"/>
      <c r="H30" s="188"/>
    </row>
    <row r="31" spans="1:8" s="52" customFormat="1" ht="39.950000000000003" customHeight="1" x14ac:dyDescent="0.25">
      <c r="A31" s="366"/>
      <c r="B31" s="371"/>
      <c r="C31" s="372"/>
      <c r="D31" s="372"/>
      <c r="E31" s="373"/>
      <c r="F31" s="378"/>
      <c r="G31" s="189"/>
      <c r="H31" s="189"/>
    </row>
    <row r="32" spans="1:8" s="52" customFormat="1" ht="39.950000000000003" customHeight="1" x14ac:dyDescent="0.25">
      <c r="A32" s="366"/>
      <c r="B32" s="371"/>
      <c r="C32" s="372"/>
      <c r="D32" s="372"/>
      <c r="E32" s="373"/>
      <c r="F32" s="378"/>
      <c r="G32" s="189"/>
      <c r="H32" s="189"/>
    </row>
    <row r="33" spans="1:8" s="52" customFormat="1" ht="39.950000000000003" customHeight="1" thickBot="1" x14ac:dyDescent="0.3">
      <c r="A33" s="367"/>
      <c r="B33" s="374"/>
      <c r="C33" s="375"/>
      <c r="D33" s="375"/>
      <c r="E33" s="376"/>
      <c r="F33" s="379"/>
      <c r="G33" s="190"/>
      <c r="H33" s="190"/>
    </row>
    <row r="34" spans="1:8" s="52" customFormat="1" ht="39.950000000000003" customHeight="1" x14ac:dyDescent="0.25">
      <c r="A34" s="365" t="s">
        <v>305</v>
      </c>
      <c r="B34" s="368"/>
      <c r="C34" s="369"/>
      <c r="D34" s="369"/>
      <c r="E34" s="370"/>
      <c r="F34" s="377"/>
      <c r="G34" s="188"/>
      <c r="H34" s="188"/>
    </row>
    <row r="35" spans="1:8" s="52" customFormat="1" ht="39.950000000000003" customHeight="1" x14ac:dyDescent="0.25">
      <c r="A35" s="366"/>
      <c r="B35" s="371"/>
      <c r="C35" s="372"/>
      <c r="D35" s="372"/>
      <c r="E35" s="373"/>
      <c r="F35" s="378"/>
      <c r="G35" s="189"/>
      <c r="H35" s="189"/>
    </row>
    <row r="36" spans="1:8" s="52" customFormat="1" ht="39.950000000000003" customHeight="1" x14ac:dyDescent="0.25">
      <c r="A36" s="366"/>
      <c r="B36" s="371"/>
      <c r="C36" s="372"/>
      <c r="D36" s="372"/>
      <c r="E36" s="373"/>
      <c r="F36" s="378"/>
      <c r="G36" s="189"/>
      <c r="H36" s="189"/>
    </row>
    <row r="37" spans="1:8" s="52" customFormat="1" ht="39.950000000000003" customHeight="1" thickBot="1" x14ac:dyDescent="0.3">
      <c r="A37" s="367"/>
      <c r="B37" s="374"/>
      <c r="C37" s="375"/>
      <c r="D37" s="375"/>
      <c r="E37" s="376"/>
      <c r="F37" s="379"/>
      <c r="G37" s="190"/>
      <c r="H37" s="190"/>
    </row>
    <row r="38" spans="1:8" s="52" customFormat="1" ht="39.950000000000003" customHeight="1" x14ac:dyDescent="0.25">
      <c r="A38" s="365" t="s">
        <v>314</v>
      </c>
      <c r="B38" s="368"/>
      <c r="C38" s="369"/>
      <c r="D38" s="369"/>
      <c r="E38" s="370"/>
      <c r="F38" s="377"/>
      <c r="G38" s="188"/>
      <c r="H38" s="188"/>
    </row>
    <row r="39" spans="1:8" s="52" customFormat="1" ht="39.950000000000003" customHeight="1" x14ac:dyDescent="0.25">
      <c r="A39" s="366"/>
      <c r="B39" s="371"/>
      <c r="C39" s="372"/>
      <c r="D39" s="372"/>
      <c r="E39" s="373"/>
      <c r="F39" s="378"/>
      <c r="G39" s="189"/>
      <c r="H39" s="189"/>
    </row>
    <row r="40" spans="1:8" s="52" customFormat="1" ht="39.950000000000003" customHeight="1" x14ac:dyDescent="0.25">
      <c r="A40" s="366"/>
      <c r="B40" s="371"/>
      <c r="C40" s="372"/>
      <c r="D40" s="372"/>
      <c r="E40" s="373"/>
      <c r="F40" s="378"/>
      <c r="G40" s="189"/>
      <c r="H40" s="189"/>
    </row>
    <row r="41" spans="1:8" s="52" customFormat="1" ht="39.950000000000003" customHeight="1" thickBot="1" x14ac:dyDescent="0.3">
      <c r="A41" s="367"/>
      <c r="B41" s="374"/>
      <c r="C41" s="375"/>
      <c r="D41" s="375"/>
      <c r="E41" s="376"/>
      <c r="F41" s="379"/>
      <c r="G41" s="190"/>
      <c r="H41" s="190"/>
    </row>
    <row r="42" spans="1:8" s="52" customFormat="1" ht="39.950000000000003" customHeight="1" x14ac:dyDescent="0.25">
      <c r="A42" s="365" t="s">
        <v>315</v>
      </c>
      <c r="B42" s="368"/>
      <c r="C42" s="369"/>
      <c r="D42" s="369"/>
      <c r="E42" s="370"/>
      <c r="F42" s="377"/>
      <c r="G42" s="188"/>
      <c r="H42" s="188"/>
    </row>
    <row r="43" spans="1:8" s="52" customFormat="1" ht="39.950000000000003" customHeight="1" x14ac:dyDescent="0.25">
      <c r="A43" s="366"/>
      <c r="B43" s="371"/>
      <c r="C43" s="372"/>
      <c r="D43" s="372"/>
      <c r="E43" s="373"/>
      <c r="F43" s="378"/>
      <c r="G43" s="189"/>
      <c r="H43" s="189"/>
    </row>
    <row r="44" spans="1:8" s="52" customFormat="1" ht="39.950000000000003" customHeight="1" x14ac:dyDescent="0.25">
      <c r="A44" s="366"/>
      <c r="B44" s="371"/>
      <c r="C44" s="372"/>
      <c r="D44" s="372"/>
      <c r="E44" s="373"/>
      <c r="F44" s="378"/>
      <c r="G44" s="189"/>
      <c r="H44" s="189"/>
    </row>
    <row r="45" spans="1:8" s="52" customFormat="1" ht="39.950000000000003" customHeight="1" thickBot="1" x14ac:dyDescent="0.3">
      <c r="A45" s="367"/>
      <c r="B45" s="374"/>
      <c r="C45" s="375"/>
      <c r="D45" s="375"/>
      <c r="E45" s="376"/>
      <c r="F45" s="379"/>
      <c r="G45" s="190"/>
      <c r="H45" s="190"/>
    </row>
    <row r="46" spans="1:8" s="52" customFormat="1" ht="39.950000000000003" customHeight="1" x14ac:dyDescent="0.25">
      <c r="A46" s="365" t="s">
        <v>316</v>
      </c>
      <c r="B46" s="368"/>
      <c r="C46" s="369"/>
      <c r="D46" s="369"/>
      <c r="E46" s="370"/>
      <c r="F46" s="377"/>
      <c r="G46" s="188"/>
      <c r="H46" s="188"/>
    </row>
    <row r="47" spans="1:8" s="52" customFormat="1" ht="39.950000000000003" customHeight="1" x14ac:dyDescent="0.25">
      <c r="A47" s="366"/>
      <c r="B47" s="371"/>
      <c r="C47" s="372"/>
      <c r="D47" s="372"/>
      <c r="E47" s="373"/>
      <c r="F47" s="378"/>
      <c r="G47" s="189"/>
      <c r="H47" s="189"/>
    </row>
    <row r="48" spans="1:8" s="52" customFormat="1" ht="39.950000000000003" customHeight="1" x14ac:dyDescent="0.25">
      <c r="A48" s="366"/>
      <c r="B48" s="371"/>
      <c r="C48" s="372"/>
      <c r="D48" s="372"/>
      <c r="E48" s="373"/>
      <c r="F48" s="378"/>
      <c r="G48" s="189"/>
      <c r="H48" s="189"/>
    </row>
    <row r="49" spans="1:8" s="52" customFormat="1" ht="39.950000000000003" customHeight="1" thickBot="1" x14ac:dyDescent="0.3">
      <c r="A49" s="367"/>
      <c r="B49" s="374"/>
      <c r="C49" s="375"/>
      <c r="D49" s="375"/>
      <c r="E49" s="376"/>
      <c r="F49" s="379"/>
      <c r="G49" s="190"/>
      <c r="H49" s="190"/>
    </row>
    <row r="50" spans="1:8" s="52" customFormat="1" ht="39.950000000000003" customHeight="1" x14ac:dyDescent="0.25">
      <c r="A50" s="365" t="s">
        <v>317</v>
      </c>
      <c r="B50" s="368"/>
      <c r="C50" s="369"/>
      <c r="D50" s="369"/>
      <c r="E50" s="370"/>
      <c r="F50" s="377"/>
      <c r="G50" s="188"/>
      <c r="H50" s="188"/>
    </row>
    <row r="51" spans="1:8" s="52" customFormat="1" ht="39.950000000000003" customHeight="1" x14ac:dyDescent="0.25">
      <c r="A51" s="366"/>
      <c r="B51" s="371"/>
      <c r="C51" s="372"/>
      <c r="D51" s="372"/>
      <c r="E51" s="373"/>
      <c r="F51" s="378"/>
      <c r="G51" s="189"/>
      <c r="H51" s="189"/>
    </row>
    <row r="52" spans="1:8" s="52" customFormat="1" ht="39.950000000000003" customHeight="1" x14ac:dyDescent="0.25">
      <c r="A52" s="366"/>
      <c r="B52" s="371"/>
      <c r="C52" s="372"/>
      <c r="D52" s="372"/>
      <c r="E52" s="373"/>
      <c r="F52" s="378"/>
      <c r="G52" s="189"/>
      <c r="H52" s="189"/>
    </row>
    <row r="53" spans="1:8" s="52" customFormat="1" ht="39.950000000000003" customHeight="1" thickBot="1" x14ac:dyDescent="0.3">
      <c r="A53" s="367"/>
      <c r="B53" s="374"/>
      <c r="C53" s="375"/>
      <c r="D53" s="375"/>
      <c r="E53" s="376"/>
      <c r="F53" s="379"/>
      <c r="G53" s="190"/>
      <c r="H53" s="190"/>
    </row>
    <row r="54" spans="1:8" s="52" customFormat="1" ht="39.950000000000003" customHeight="1" x14ac:dyDescent="0.25">
      <c r="A54" s="365" t="s">
        <v>391</v>
      </c>
      <c r="B54" s="368"/>
      <c r="C54" s="369"/>
      <c r="D54" s="369"/>
      <c r="E54" s="370"/>
      <c r="F54" s="377"/>
      <c r="G54" s="188"/>
      <c r="H54" s="188"/>
    </row>
    <row r="55" spans="1:8" s="52" customFormat="1" ht="39.950000000000003" customHeight="1" x14ac:dyDescent="0.25">
      <c r="A55" s="366"/>
      <c r="B55" s="371"/>
      <c r="C55" s="372"/>
      <c r="D55" s="372"/>
      <c r="E55" s="373"/>
      <c r="F55" s="378"/>
      <c r="G55" s="189"/>
      <c r="H55" s="189"/>
    </row>
    <row r="56" spans="1:8" s="52" customFormat="1" ht="39.950000000000003" customHeight="1" x14ac:dyDescent="0.25">
      <c r="A56" s="366"/>
      <c r="B56" s="371"/>
      <c r="C56" s="372"/>
      <c r="D56" s="372"/>
      <c r="E56" s="373"/>
      <c r="F56" s="378"/>
      <c r="G56" s="189"/>
      <c r="H56" s="189"/>
    </row>
    <row r="57" spans="1:8" s="52" customFormat="1" ht="39.950000000000003" customHeight="1" thickBot="1" x14ac:dyDescent="0.3">
      <c r="A57" s="367"/>
      <c r="B57" s="374"/>
      <c r="C57" s="375"/>
      <c r="D57" s="375"/>
      <c r="E57" s="376"/>
      <c r="F57" s="379"/>
      <c r="G57" s="190"/>
      <c r="H57" s="190"/>
    </row>
    <row r="58" spans="1:8" s="193" customFormat="1" ht="3" customHeight="1" x14ac:dyDescent="0.2">
      <c r="A58" s="192"/>
      <c r="H58" s="194"/>
    </row>
    <row r="59" spans="1:8" s="19" customFormat="1" ht="15" x14ac:dyDescent="0.2"/>
    <row r="60" spans="1:8" s="19" customFormat="1" ht="15" x14ac:dyDescent="0.2"/>
    <row r="61" spans="1:8" s="19" customFormat="1" ht="15" x14ac:dyDescent="0.2"/>
    <row r="62" spans="1:8" s="19" customFormat="1" ht="15" x14ac:dyDescent="0.2"/>
    <row r="63" spans="1:8" s="19" customFormat="1" ht="15" x14ac:dyDescent="0.2"/>
    <row r="64" spans="1:8" s="19" customFormat="1" ht="15" x14ac:dyDescent="0.2"/>
    <row r="65" s="19" customFormat="1" ht="15" x14ac:dyDescent="0.2"/>
    <row r="66" s="19" customFormat="1" ht="15" x14ac:dyDescent="0.2"/>
    <row r="67" s="19" customFormat="1" ht="15" x14ac:dyDescent="0.2"/>
    <row r="68" s="19" customFormat="1" ht="15" x14ac:dyDescent="0.2"/>
    <row r="69" s="19" customFormat="1" ht="15" x14ac:dyDescent="0.2"/>
    <row r="70" s="19" customFormat="1" ht="15" x14ac:dyDescent="0.2"/>
    <row r="71" s="19" customFormat="1" ht="15" x14ac:dyDescent="0.2"/>
    <row r="72" s="19" customFormat="1" ht="15" x14ac:dyDescent="0.2"/>
    <row r="73" s="19" customFormat="1" ht="15" x14ac:dyDescent="0.2"/>
    <row r="74" s="19" customFormat="1" ht="15" x14ac:dyDescent="0.2"/>
    <row r="75" s="19" customFormat="1" ht="15" x14ac:dyDescent="0.2"/>
    <row r="76" s="19" customFormat="1" ht="15" x14ac:dyDescent="0.2"/>
    <row r="77" s="19" customFormat="1" ht="15" x14ac:dyDescent="0.2"/>
    <row r="78" s="19" customFormat="1" ht="15" x14ac:dyDescent="0.2"/>
    <row r="79" s="19" customFormat="1" ht="15" x14ac:dyDescent="0.2"/>
    <row r="80" s="19" customFormat="1" ht="15" x14ac:dyDescent="0.2"/>
    <row r="81" s="19" customFormat="1" ht="15" x14ac:dyDescent="0.2"/>
    <row r="82" s="19" customFormat="1" ht="15" x14ac:dyDescent="0.2"/>
    <row r="83" s="19" customFormat="1" ht="15" x14ac:dyDescent="0.2"/>
    <row r="84" s="19" customFormat="1" ht="15" x14ac:dyDescent="0.2"/>
    <row r="85" s="19" customFormat="1" ht="15" x14ac:dyDescent="0.2"/>
    <row r="86" s="19" customFormat="1" ht="15" x14ac:dyDescent="0.2"/>
    <row r="87" s="19" customFormat="1" ht="15" x14ac:dyDescent="0.2"/>
    <row r="88" s="19" customFormat="1" ht="15" x14ac:dyDescent="0.2"/>
    <row r="89" s="19" customFormat="1" ht="15" x14ac:dyDescent="0.2"/>
    <row r="90" s="19" customFormat="1" ht="15" x14ac:dyDescent="0.2"/>
    <row r="91" s="19" customFormat="1" ht="15" x14ac:dyDescent="0.2"/>
    <row r="92" s="19" customFormat="1" ht="15" x14ac:dyDescent="0.2"/>
    <row r="93" s="19" customFormat="1" ht="15" x14ac:dyDescent="0.2"/>
    <row r="94" s="19" customFormat="1" ht="15" x14ac:dyDescent="0.2"/>
    <row r="95" s="19" customFormat="1" ht="15" x14ac:dyDescent="0.2"/>
    <row r="96" s="19" customFormat="1" ht="15" x14ac:dyDescent="0.2"/>
    <row r="97" s="19" customFormat="1" ht="15" x14ac:dyDescent="0.2"/>
    <row r="98" s="19" customFormat="1" ht="15" x14ac:dyDescent="0.2"/>
    <row r="99" s="19" customFormat="1" ht="15" x14ac:dyDescent="0.2"/>
    <row r="100" s="19" customFormat="1" ht="15" x14ac:dyDescent="0.2"/>
    <row r="101" s="19" customFormat="1" ht="15" x14ac:dyDescent="0.2"/>
    <row r="102" s="19" customFormat="1" ht="15" x14ac:dyDescent="0.2"/>
    <row r="103" s="19" customFormat="1" ht="15" x14ac:dyDescent="0.2"/>
    <row r="104" s="19" customFormat="1" ht="15" x14ac:dyDescent="0.2"/>
    <row r="105" s="19" customFormat="1" ht="15" x14ac:dyDescent="0.2"/>
    <row r="106" s="19" customFormat="1" ht="15" x14ac:dyDescent="0.2"/>
    <row r="107" s="19" customFormat="1" ht="15" x14ac:dyDescent="0.2"/>
    <row r="108" s="19" customFormat="1" ht="15" x14ac:dyDescent="0.2"/>
    <row r="109" s="19" customFormat="1" ht="15" x14ac:dyDescent="0.2"/>
    <row r="110" s="19" customFormat="1" ht="15" x14ac:dyDescent="0.2"/>
    <row r="111" s="19" customFormat="1" ht="15" x14ac:dyDescent="0.2"/>
    <row r="112" s="19" customFormat="1" ht="15" x14ac:dyDescent="0.2"/>
    <row r="113" s="19" customFormat="1" ht="15" x14ac:dyDescent="0.2"/>
  </sheetData>
  <sheetProtection algorithmName="SHA-512" hashValue="UskqgdRgyar5vuY03UQelY2pS6altsKIN8LR2Mnp+PoER3dsRW8KsJFv3NWH+P5RrMhj1T0KIev8BrB17qCl+w==" saltValue="urJeXVMzXwFiyO5QAJKCww==" spinCount="100000" sheet="1" objects="1" scenarios="1" formatCells="0" formatRows="0" selectLockedCells="1"/>
  <mergeCells count="38">
    <mergeCell ref="A10:H10"/>
    <mergeCell ref="G4:H4"/>
    <mergeCell ref="G5:H5"/>
    <mergeCell ref="G6:H6"/>
    <mergeCell ref="A9:H9"/>
    <mergeCell ref="F30:F33"/>
    <mergeCell ref="A13:H13"/>
    <mergeCell ref="E16:H16"/>
    <mergeCell ref="E18:H18"/>
    <mergeCell ref="B21:E21"/>
    <mergeCell ref="A22:A25"/>
    <mergeCell ref="B22:E25"/>
    <mergeCell ref="F22:F25"/>
    <mergeCell ref="A54:A57"/>
    <mergeCell ref="B54:E57"/>
    <mergeCell ref="F54:F57"/>
    <mergeCell ref="A42:A45"/>
    <mergeCell ref="B42:E45"/>
    <mergeCell ref="F42:F45"/>
    <mergeCell ref="A46:A49"/>
    <mergeCell ref="B46:E49"/>
    <mergeCell ref="F46:F49"/>
    <mergeCell ref="A1:H1"/>
    <mergeCell ref="A3:H3"/>
    <mergeCell ref="A50:A53"/>
    <mergeCell ref="B50:E53"/>
    <mergeCell ref="F50:F53"/>
    <mergeCell ref="A34:A37"/>
    <mergeCell ref="B34:E37"/>
    <mergeCell ref="F34:F37"/>
    <mergeCell ref="A38:A41"/>
    <mergeCell ref="B38:E41"/>
    <mergeCell ref="F38:F41"/>
    <mergeCell ref="A26:A29"/>
    <mergeCell ref="B26:E29"/>
    <mergeCell ref="F26:F29"/>
    <mergeCell ref="A30:A33"/>
    <mergeCell ref="B30:E33"/>
  </mergeCells>
  <dataValidations disablePrompts="1" count="2">
    <dataValidation type="list" allowBlank="1" showInputMessage="1" showErrorMessage="1" sqref="C18:D19">
      <formula1>#REF!</formula1>
    </dataValidation>
    <dataValidation type="list" allowBlank="1" showInputMessage="1" showErrorMessage="1" sqref="C16:D17">
      <formula1>#REF!</formula1>
    </dataValidation>
  </dataValidations>
  <printOptions horizontalCentered="1"/>
  <pageMargins left="0.25" right="0.25" top="0.5" bottom="0.25" header="0" footer="0"/>
  <pageSetup scale="75" orientation="landscape" r:id="rId1"/>
  <headerFooter alignWithMargins="0">
    <oddHeader>&amp;L&amp;"Arial,Bold"&amp;11Board of Governors, California Community Colleges
Chancellor's Office (CCCCO)</oddHeader>
    <oddFooter>&amp;LCCCCO Forms Package_no metrics-with match&amp;R9-2016</oddFooter>
  </headerFooter>
  <rowBreaks count="2" manualBreakCount="2">
    <brk id="33" max="16383" man="1"/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99</vt:i4>
      </vt:variant>
    </vt:vector>
  </HeadingPairs>
  <TitlesOfParts>
    <vt:vector size="114" baseType="lpstr">
      <vt:lpstr>Do First</vt:lpstr>
      <vt:lpstr>Contact Page</vt:lpstr>
      <vt:lpstr>Budget Detail Sheet</vt:lpstr>
      <vt:lpstr>Budget Detail Sheet (SAMPLE)</vt:lpstr>
      <vt:lpstr>Budget Summary </vt:lpstr>
      <vt:lpstr>Annual Workplan-1</vt:lpstr>
      <vt:lpstr>Annual Workplan-2</vt:lpstr>
      <vt:lpstr>Annual Workplan-3</vt:lpstr>
      <vt:lpstr>Annual Workplan-4</vt:lpstr>
      <vt:lpstr>Annual Workplan-5</vt:lpstr>
      <vt:lpstr>Annual Workplan-6</vt:lpstr>
      <vt:lpstr>Annual Workplan-7</vt:lpstr>
      <vt:lpstr>Annual Workplan-8</vt:lpstr>
      <vt:lpstr>Annual Workplan-9</vt:lpstr>
      <vt:lpstr>Annual Workplan-10</vt:lpstr>
      <vt:lpstr>'Reverse District Dropdown list '!_FilterDatabase</vt:lpstr>
      <vt:lpstr>'Reverse District Dropdown list '!Allan_Hancock_Joint</vt:lpstr>
      <vt:lpstr>'Reverse District Dropdown list '!Antelope_Valley</vt:lpstr>
      <vt:lpstr>'Reverse District Dropdown list '!Barstow</vt:lpstr>
      <vt:lpstr>'Reverse District Dropdown list '!Butte_Glenn</vt:lpstr>
      <vt:lpstr>'Reverse District Dropdown list '!Cabrillo</vt:lpstr>
      <vt:lpstr>'Reverse District Dropdown list '!Cerritos</vt:lpstr>
      <vt:lpstr>'Reverse District Dropdown list '!Chabot_Las_Positas</vt:lpstr>
      <vt:lpstr>'Reverse District Dropdown list '!Chaffey</vt:lpstr>
      <vt:lpstr>'Reverse District Dropdown list '!Citrus</vt:lpstr>
      <vt:lpstr>'Reverse District Dropdown list '!Compton</vt:lpstr>
      <vt:lpstr>'Reverse District Dropdown list '!Contra_Costa</vt:lpstr>
      <vt:lpstr>'Reverse District Dropdown list '!Copper_Mountain</vt:lpstr>
      <vt:lpstr>'Reverse District Dropdown list '!Desert</vt:lpstr>
      <vt:lpstr>'Reverse District Dropdown list '!El_Camino</vt:lpstr>
      <vt:lpstr>'Reverse District Dropdown list '!Feather_River</vt:lpstr>
      <vt:lpstr>'Reverse District Dropdown list '!Foothill_DeAnza</vt:lpstr>
      <vt:lpstr>'Reverse District Dropdown list '!Gavilan</vt:lpstr>
      <vt:lpstr>'Reverse District Dropdown list '!Glendale</vt:lpstr>
      <vt:lpstr>'Reverse District Dropdown list '!Grossmont_Cuyamaca</vt:lpstr>
      <vt:lpstr>'Reverse District Dropdown list '!Hartnell</vt:lpstr>
      <vt:lpstr>'Reverse District Dropdown list '!Imperial</vt:lpstr>
      <vt:lpstr>'Reverse District Dropdown list '!Kern</vt:lpstr>
      <vt:lpstr>'Reverse District Dropdown list '!Lake_Tahoe</vt:lpstr>
      <vt:lpstr>'Reverse District Dropdown list '!Lassen</vt:lpstr>
      <vt:lpstr>'Reverse District Dropdown list '!Long_Beach</vt:lpstr>
      <vt:lpstr>'Reverse District Dropdown list '!Los_Angeles</vt:lpstr>
      <vt:lpstr>'Reverse District Dropdown list '!Los_Rios</vt:lpstr>
      <vt:lpstr>'Reverse District Dropdown list '!Marin</vt:lpstr>
      <vt:lpstr>'Reverse District Dropdown list '!Mendocino_Lake</vt:lpstr>
      <vt:lpstr>'Reverse District Dropdown list '!Merced</vt:lpstr>
      <vt:lpstr>'Reverse District Dropdown list '!MiraCosta</vt:lpstr>
      <vt:lpstr>'Reverse District Dropdown list '!Monterey_Peninsula</vt:lpstr>
      <vt:lpstr>'Reverse District Dropdown list '!Moorpark_College</vt:lpstr>
      <vt:lpstr>'Reverse District Dropdown list '!Mt._San_Antonio</vt:lpstr>
      <vt:lpstr>'Reverse District Dropdown list '!Mt._San_Jacinto</vt:lpstr>
      <vt:lpstr>'Reverse District Dropdown list '!Napa_Valley</vt:lpstr>
      <vt:lpstr>'Reverse District Dropdown list '!North_Orange_County</vt:lpstr>
      <vt:lpstr>'Reverse District Dropdown list '!Ohlone</vt:lpstr>
      <vt:lpstr>'Reverse District Dropdown list '!Palo_Verde</vt:lpstr>
      <vt:lpstr>'Reverse District Dropdown list '!Palomar</vt:lpstr>
      <vt:lpstr>'Reverse District Dropdown list '!Pasadena_Area</vt:lpstr>
      <vt:lpstr>'Reverse District Dropdown list '!Peralta</vt:lpstr>
      <vt:lpstr>'Annual Workplan-1'!Print_Area</vt:lpstr>
      <vt:lpstr>'Annual Workplan-10'!Print_Area</vt:lpstr>
      <vt:lpstr>'Annual Workplan-2'!Print_Area</vt:lpstr>
      <vt:lpstr>'Annual Workplan-3'!Print_Area</vt:lpstr>
      <vt:lpstr>'Annual Workplan-4'!Print_Area</vt:lpstr>
      <vt:lpstr>'Annual Workplan-5'!Print_Area</vt:lpstr>
      <vt:lpstr>'Annual Workplan-6'!Print_Area</vt:lpstr>
      <vt:lpstr>'Annual Workplan-7'!Print_Area</vt:lpstr>
      <vt:lpstr>'Annual Workplan-8'!Print_Area</vt:lpstr>
      <vt:lpstr>'Annual Workplan-9'!Print_Area</vt:lpstr>
      <vt:lpstr>'Budget Detail Sheet'!Print_Area</vt:lpstr>
      <vt:lpstr>'Budget Detail Sheet (SAMPLE)'!Print_Area</vt:lpstr>
      <vt:lpstr>'Budget Summary '!Print_Area</vt:lpstr>
      <vt:lpstr>'Contact Page'!Print_Area</vt:lpstr>
      <vt:lpstr>'Do First'!Print_Area</vt:lpstr>
      <vt:lpstr>'Annual Workplan-1'!Print_Titles</vt:lpstr>
      <vt:lpstr>'Annual Workplan-10'!Print_Titles</vt:lpstr>
      <vt:lpstr>'Annual Workplan-2'!Print_Titles</vt:lpstr>
      <vt:lpstr>'Annual Workplan-3'!Print_Titles</vt:lpstr>
      <vt:lpstr>'Annual Workplan-4'!Print_Titles</vt:lpstr>
      <vt:lpstr>'Annual Workplan-5'!Print_Titles</vt:lpstr>
      <vt:lpstr>'Annual Workplan-6'!Print_Titles</vt:lpstr>
      <vt:lpstr>'Annual Workplan-7'!Print_Titles</vt:lpstr>
      <vt:lpstr>'Annual Workplan-8'!Print_Titles</vt:lpstr>
      <vt:lpstr>'Annual Workplan-9'!Print_Titles</vt:lpstr>
      <vt:lpstr>'Budget Detail Sheet'!Print_Titles</vt:lpstr>
      <vt:lpstr>'Budget Detail Sheet (SAMPLE)'!Print_Titles</vt:lpstr>
      <vt:lpstr>'Reverse District Dropdown list '!Rancho_Santiago</vt:lpstr>
      <vt:lpstr>'Reverse District Dropdown list '!Redwoods</vt:lpstr>
      <vt:lpstr>'Reverse District Dropdown list '!Rio_Hondo</vt:lpstr>
      <vt:lpstr>'Reverse District Dropdown list '!Riverside</vt:lpstr>
      <vt:lpstr>'Reverse District Dropdown list '!San_Bernardino</vt:lpstr>
      <vt:lpstr>'Reverse District Dropdown list '!San_Diego</vt:lpstr>
      <vt:lpstr>'Reverse District Dropdown list '!San_Joaquin_Delta</vt:lpstr>
      <vt:lpstr>'Reverse District Dropdown list '!San_Jose_Evergreen</vt:lpstr>
      <vt:lpstr>'Reverse District Dropdown list '!San_Luis_Obispo_County</vt:lpstr>
      <vt:lpstr>'Reverse District Dropdown list '!San_Mateo_County</vt:lpstr>
      <vt:lpstr>'Reverse District Dropdown list '!Santa_Barbara</vt:lpstr>
      <vt:lpstr>'Reverse District Dropdown list '!Santa_Clarita</vt:lpstr>
      <vt:lpstr>'Reverse District Dropdown list '!Santa_Monica</vt:lpstr>
      <vt:lpstr>'Reverse District Dropdown list '!Sequoias</vt:lpstr>
      <vt:lpstr>'Reverse District Dropdown list '!Shasta_Tehama_Trinity_Joint</vt:lpstr>
      <vt:lpstr>'Reverse District Dropdown list '!Sierra_Joint</vt:lpstr>
      <vt:lpstr>'Reverse District Dropdown list '!Siskiyous_Joint</vt:lpstr>
      <vt:lpstr>'Reverse District Dropdown list '!Solano_County</vt:lpstr>
      <vt:lpstr>'Reverse District Dropdown list '!Sonoma_County</vt:lpstr>
      <vt:lpstr>'Reverse District Dropdown list '!South_Orange_County</vt:lpstr>
      <vt:lpstr>'Reverse District Dropdown list '!Southwestern</vt:lpstr>
      <vt:lpstr>'Reverse District Dropdown list '!State_Center</vt:lpstr>
      <vt:lpstr>'Reverse District Dropdown list '!Ventura_County</vt:lpstr>
      <vt:lpstr>'Reverse District Dropdown list '!Victor_Valley</vt:lpstr>
      <vt:lpstr>'Reverse District Dropdown list '!West_Hills</vt:lpstr>
      <vt:lpstr>'Reverse District Dropdown list '!West_Kern</vt:lpstr>
      <vt:lpstr>'Reverse District Dropdown list '!West_Valley_Mission</vt:lpstr>
      <vt:lpstr>'Reverse District Dropdown list '!Yosemite</vt:lpstr>
      <vt:lpstr>'Reverse District Dropdown list '!Yuba</vt:lpstr>
    </vt:vector>
  </TitlesOfParts>
  <Company>DMHC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ALovan</dc:creator>
  <cp:lastModifiedBy>Duran, Angelica</cp:lastModifiedBy>
  <cp:lastPrinted>2016-09-20T23:48:21Z</cp:lastPrinted>
  <dcterms:created xsi:type="dcterms:W3CDTF">2002-06-17T20:49:45Z</dcterms:created>
  <dcterms:modified xsi:type="dcterms:W3CDTF">2017-11-13T16:08:51Z</dcterms:modified>
</cp:coreProperties>
</file>